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amses\Coge\AMMINISTRAZIONE TRASPARENTE\LETIZIA MARZIA\Obblighi di Pubblicazione\Bilanci\Bilancio di Previsione\2019\"/>
    </mc:Choice>
  </mc:AlternateContent>
  <bookViews>
    <workbookView xWindow="120" yWindow="120" windowWidth="15480" windowHeight="11640"/>
  </bookViews>
  <sheets>
    <sheet name="Conto Economico_118" sheetId="11" r:id="rId1"/>
  </sheets>
  <definedNames>
    <definedName name="h">#REF!</definedName>
  </definedNames>
  <calcPr calcId="162913"/>
</workbook>
</file>

<file path=xl/calcChain.xml><?xml version="1.0" encoding="utf-8"?>
<calcChain xmlns="http://schemas.openxmlformats.org/spreadsheetml/2006/main">
  <c r="E41" i="11" l="1"/>
  <c r="E40" i="11"/>
  <c r="E39" i="11"/>
  <c r="E38" i="11"/>
  <c r="E37" i="11"/>
  <c r="E36" i="11"/>
  <c r="E35" i="11"/>
  <c r="E34" i="11"/>
  <c r="E33" i="11"/>
  <c r="E32" i="11"/>
  <c r="E31" i="11"/>
  <c r="E8" i="11"/>
  <c r="E9" i="11"/>
  <c r="E7" i="11"/>
  <c r="E6" i="11"/>
  <c r="E5" i="11"/>
  <c r="E4" i="11"/>
  <c r="E3" i="11"/>
  <c r="B112" i="11"/>
  <c r="B111" i="11"/>
  <c r="B104" i="11"/>
  <c r="B101" i="11"/>
  <c r="B99" i="11"/>
  <c r="B96" i="11"/>
  <c r="B93" i="11"/>
  <c r="B85" i="11"/>
  <c r="B80" i="11"/>
  <c r="B78" i="11"/>
  <c r="B73" i="11"/>
  <c r="B70" i="11"/>
  <c r="B65" i="11"/>
  <c r="B58" i="11"/>
  <c r="B52" i="11"/>
  <c r="B34" i="11"/>
  <c r="B31" i="11"/>
  <c r="B28" i="11"/>
  <c r="B19" i="11"/>
  <c r="B2" i="11"/>
  <c r="B4" i="11"/>
  <c r="E2" i="11" l="1"/>
  <c r="E42" i="11" l="1"/>
  <c r="F42" i="11" s="1"/>
  <c r="E10" i="11"/>
  <c r="F32" i="11" l="1"/>
  <c r="F40" i="11"/>
  <c r="F38" i="11"/>
  <c r="F36" i="11"/>
  <c r="F34" i="11"/>
  <c r="F31" i="11"/>
  <c r="F41" i="11"/>
  <c r="F39" i="11"/>
  <c r="F37" i="11"/>
  <c r="F35" i="11"/>
  <c r="F33" i="11"/>
  <c r="F9" i="11"/>
  <c r="F6" i="11"/>
  <c r="F4" i="11"/>
  <c r="F2" i="11"/>
  <c r="F8" i="11"/>
  <c r="F3" i="11"/>
  <c r="F5" i="11"/>
  <c r="F7" i="11"/>
  <c r="F10" i="11" l="1"/>
</calcChain>
</file>

<file path=xl/sharedStrings.xml><?xml version="1.0" encoding="utf-8"?>
<sst xmlns="http://schemas.openxmlformats.org/spreadsheetml/2006/main" count="129" uniqueCount="129">
  <si>
    <t>A.3) Utilizzo fondi per quote inutilizzate contributi vincolati di esercizi precedenti</t>
  </si>
  <si>
    <t>A.5) Concorsi, recuperi e rimborsi</t>
  </si>
  <si>
    <t>A.9) Altri ricavi e proventi</t>
  </si>
  <si>
    <t>E.1) Proventi straordinari</t>
  </si>
  <si>
    <t>E.2) Oneri straordinari</t>
  </si>
  <si>
    <t>Y.1) IRAP</t>
  </si>
  <si>
    <t>Y.2) IRES</t>
  </si>
  <si>
    <t>Conto Economico ex d.lgs. 118/2011</t>
  </si>
  <si>
    <t>A.1) Contributi in c/esercizio</t>
  </si>
  <si>
    <t>A.1.a) Contributi in c/esercizio - da Regione o Provincia Autonoma per quota F.S. regionale</t>
  </si>
  <si>
    <t>A.1.b) Contributi in c/esercizio - extra fondo</t>
  </si>
  <si>
    <t>A.1.b.1) Contributi da Regione o Prov. Aut. (extra fondo) - vincolati</t>
  </si>
  <si>
    <t>A.1.b.2) Contributi da Regione o Prov. Aut. (extra fondo) - Risorse aggiuntive da bilancio a titolo di copertura LEA</t>
  </si>
  <si>
    <t>A.1.b.3) Contributi da Regione o Prov. Aut. (extra fondo) - Risorse aggiuntive da bilancio a titolo di copertura extra LEA</t>
  </si>
  <si>
    <t>A.1.b.4) Contributi da Regione o Prov. Aut. (extra fondo) - altro</t>
  </si>
  <si>
    <t>A.1.b.5) Contributi da aziende sanitarie pubbliche (extra fondo)</t>
  </si>
  <si>
    <t>A.1.b.6) Contributi da altri soggetti pubblici</t>
  </si>
  <si>
    <t>A.1.c) Contributi in c/esercizio - per ricerca</t>
  </si>
  <si>
    <t>A.1.c.1) da Ministero della Salute per ricerca corrente</t>
  </si>
  <si>
    <t>A.1.c.2) da Ministero della Salute per ricerca finalizzata</t>
  </si>
  <si>
    <t>A.1.c.3) da Regione e altri soggetti pubblici</t>
  </si>
  <si>
    <t>A.1.c.4) da privati</t>
  </si>
  <si>
    <t>A.1.d) Contributi in c/esercizio - da privati</t>
  </si>
  <si>
    <t>A.2) Rettifica contributi c/esercizio per destinazione ad investimenti</t>
  </si>
  <si>
    <t>A.4) Ricavi per prestazioni sanitarie e sociosanitarie a rilevanza sanitaria</t>
  </si>
  <si>
    <t>A.4.a) Ricavi per prestazioni sanitarie e sociosanitarie - ad aziende sanitarie pubbliche</t>
  </si>
  <si>
    <t>A.4.b) Ricavi per prestazioni sanitarie e sociosanitarie - intramoenia</t>
  </si>
  <si>
    <t>A.4.c) Ricavi per prestazioni sanitarie e sociosanitarie - altro</t>
  </si>
  <si>
    <t>A.6) Compartecipazione alla spesa per prestazioni sanitarie (Ticket)</t>
  </si>
  <si>
    <t>A.7) Quota contributi in c/capitale imputata nell'esercizio</t>
  </si>
  <si>
    <t>A.8) Incrementi delle immobilizzazioni per lavori interni</t>
  </si>
  <si>
    <t>Totale A)</t>
  </si>
  <si>
    <t>B) COSTI DELLA PRODUZIONE</t>
  </si>
  <si>
    <t>B.1) Acquisti di beni</t>
  </si>
  <si>
    <t>B.1.a) Acquisti di beni sanitari</t>
  </si>
  <si>
    <t>B.1.b) Acquisti di beni non sanitari</t>
  </si>
  <si>
    <t>B.2) Acquisti di servizi sanitari</t>
  </si>
  <si>
    <t>B.2.a) Acquisti di servizi sanitari - Medicina di base</t>
  </si>
  <si>
    <t>B.2.b) Acquisti di servizi sanitari - Farmaceutica</t>
  </si>
  <si>
    <t>B.2.c) Acquisti di servizi sanitari per assitenza specialistica ambulatoriale</t>
  </si>
  <si>
    <t>B.2.d) Acquisti di servizi sanitari per assistenza riabilitativa</t>
  </si>
  <si>
    <t>B.2.e) Acquisti di servizi sanitari per assistenza integrativa</t>
  </si>
  <si>
    <t>B.2.f) Acquisti di servizi sanitari per assistenza protesica</t>
  </si>
  <si>
    <t>B.2.g) Acquisti di servizi sanitari per assistenza ospedaliera</t>
  </si>
  <si>
    <t>B.2.h) Acquisti prestazioni di psichiatrica residenziale e semiresidenziale</t>
  </si>
  <si>
    <t>B.2.i) Acquisti prestazioni di distribuzione farmaci File F</t>
  </si>
  <si>
    <t>B.2.j) Acquisti prestazioni termali in convenzione</t>
  </si>
  <si>
    <t>B.2.k) Acquisti prestazioni di trasporto sanitario</t>
  </si>
  <si>
    <t>B.2.l) Acquisti prestazioni  socio-sanitarie a rilevanza sanitaria</t>
  </si>
  <si>
    <t>B.2.m) Compartecipazione al personale per att. Libero-prof. (intramoenia)</t>
  </si>
  <si>
    <t>B.2.n) Rimborsi Assegni e contributi sanitari</t>
  </si>
  <si>
    <t>B.2.o) Consulenze, collaborazioni, interinale, altre prestazioni di lavoro sanitarie e sociosanitarie</t>
  </si>
  <si>
    <t>B.2.p) Altri servizi sanitari e sociosanitari a rilevanza sanitaria</t>
  </si>
  <si>
    <t>B.2.q) Costi per differenziale Tariffe TUC</t>
  </si>
  <si>
    <t>B.3) Acquisti di servizi non sanitari</t>
  </si>
  <si>
    <t>B.3.a) Servizi non sanitari</t>
  </si>
  <si>
    <t xml:space="preserve">B.3.b) Consulenze, collaborazioni, interinale, altre prestazioni di lavoro non sanitarie </t>
  </si>
  <si>
    <t>B.3.c) Formazione</t>
  </si>
  <si>
    <t>B.4) Manutenzione e riparazione</t>
  </si>
  <si>
    <t>B.5) Godimento di beni di terzi</t>
  </si>
  <si>
    <t>B.6) Costi del personale</t>
  </si>
  <si>
    <t>B.6.a) Personale dirigente medico</t>
  </si>
  <si>
    <t>B.6.b) Personale dirigente ruolo sanitario non medico</t>
  </si>
  <si>
    <t>B.6.c) Personale comparto ruolo sanitario</t>
  </si>
  <si>
    <t>B.6.d) Personale dirigente altri ruoli</t>
  </si>
  <si>
    <t>B.6.e) Personale comparto altri ruoli</t>
  </si>
  <si>
    <t>B.7) Oneri diversi di gestione</t>
  </si>
  <si>
    <t>B.8) Ammortamenti</t>
  </si>
  <si>
    <t>B.8.a) Ammortamenti immobilizzazioni immateriali</t>
  </si>
  <si>
    <t>B.8.b) Ammortamenti dei Fabbricati</t>
  </si>
  <si>
    <t>B.8.c) Ammortamenti delle altre immobilizzazioni materiali</t>
  </si>
  <si>
    <t>B.9) Svalutazione delle immobilizzazioni e dei crediti</t>
  </si>
  <si>
    <t>B.10) Variazione delle rimanenze</t>
  </si>
  <si>
    <t>B.10.a) Variazione delle rimanenze sanitarie</t>
  </si>
  <si>
    <t>B.10.b) Variazione delle rimanenze non sanitarie</t>
  </si>
  <si>
    <t>B.11) Accantonamenti</t>
  </si>
  <si>
    <t>B.11.a) Accantonamenti per rischi</t>
  </si>
  <si>
    <t xml:space="preserve"> </t>
  </si>
  <si>
    <t xml:space="preserve">B.11.b) Accantonamenti per premio operosità </t>
  </si>
  <si>
    <t>B.11.c) Accantonamenti per quote inutilizzate di contributi vincolati</t>
  </si>
  <si>
    <t>B.11.d) Altri accantonamenti</t>
  </si>
  <si>
    <t>Totale B)</t>
  </si>
  <si>
    <t>DIFF. TRA VALORE E COSTI DELLA PRODUZIONE (A-B)</t>
  </si>
  <si>
    <t>C) PROVENTI E ONERI FINANZIARI</t>
  </si>
  <si>
    <t>C.1) Interessi attivi ed altri proventi finanziari</t>
  </si>
  <si>
    <t>C.2) Interessi passivi ed altri oneri finanziari</t>
  </si>
  <si>
    <t>Totale C)</t>
  </si>
  <si>
    <t>D) RETTIFICHE DI VALORE DI ATTIVITA' FINANZIARIE</t>
  </si>
  <si>
    <t>D.1) Rivalutazioni</t>
  </si>
  <si>
    <t>D.2) Svalutazioni</t>
  </si>
  <si>
    <t>Totale D)</t>
  </si>
  <si>
    <t>E) PROVENTI E ONERI STRAORDINARI</t>
  </si>
  <si>
    <t>E.1.a) Plusvalenze</t>
  </si>
  <si>
    <t>E.1.b) Altri proventi straordinari</t>
  </si>
  <si>
    <t>E.2.a) Minusvalenze</t>
  </si>
  <si>
    <t>E.2.b) Altri oneri straordinari</t>
  </si>
  <si>
    <t>Totale E)</t>
  </si>
  <si>
    <t>RISULTATO PRIMA DELLE IMPOSTE (A-B+C+D+E)</t>
  </si>
  <si>
    <t>Y) IMPOSTE SUL REDDITO DELL'ESERCIZIO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</si>
  <si>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</si>
  <si>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</si>
  <si>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</si>
  <si>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commerciali</t>
  </si>
  <si>
    <t>Y.3) Accantonamento a fondo imposte (accertamenti, condoni, ecc.)</t>
  </si>
  <si>
    <t>Totale Y)</t>
  </si>
  <si>
    <t>UTILE (PERDITA) DELL'ESERCIZIO</t>
  </si>
  <si>
    <t>ELENCO VOCI DI RICAVO</t>
  </si>
  <si>
    <t>%</t>
  </si>
  <si>
    <t>1) Contributi in c/esercizio</t>
  </si>
  <si>
    <t>2) Utilizzo fondi per quote inutilizzate contributi vincolati di esercizi precedenti</t>
  </si>
  <si>
    <t>3) Ricavi per prestazioni sanitarie e sociosanitarie a rilevanza sanitaria</t>
  </si>
  <si>
    <t>4) Concorsi, recuperi e rimborsi</t>
  </si>
  <si>
    <t>5) Compartecipazione alla spesa per prestazioni sanitarie (Ticket)</t>
  </si>
  <si>
    <t>6) Quota contributi in c/capitale imputata nell'esercizio</t>
  </si>
  <si>
    <t>7) Incrementi delle immobilizzazioni per lavori interni</t>
  </si>
  <si>
    <t>8) Altri ricavi e proventi</t>
  </si>
  <si>
    <t>ELENCO VOCI DI COSTO</t>
  </si>
  <si>
    <t>1) Acquisti di beni</t>
  </si>
  <si>
    <t>2) Acquisti di servizi sanitari</t>
  </si>
  <si>
    <t>3) Acquisti di servizi non sanitari</t>
  </si>
  <si>
    <t>4) Manutenzione e riparazione</t>
  </si>
  <si>
    <t>5) Godimento di beni di terzi</t>
  </si>
  <si>
    <t>6) Costi del personale</t>
  </si>
  <si>
    <t>7) Oneri diversi di gestione</t>
  </si>
  <si>
    <t>8) Ammortamenti</t>
  </si>
  <si>
    <t>9) Svalutazione delle immobilizzazioni e dei crediti</t>
  </si>
  <si>
    <t>10) Variazione delle rimanenze</t>
  </si>
  <si>
    <t>11) Accantonamenti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</si>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</sst>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(* #,##0_);_(* \(#,##0\);_(* &quot;-&quot;_);_(@_)"/>
    <numFmt numFmtId="167" formatCode="_ * #,##0_ ;_ * \-#,##0_ ;_ * &quot;-&quot;_ ;_ @_ 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8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b/>
      <u/>
      <sz val="8"/>
      <name val="Garamond"/>
      <family val="1"/>
    </font>
    <font>
      <b/>
      <sz val="10"/>
      <name val="Garamond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7" borderId="1" applyNumberFormat="0" applyAlignment="0" applyProtection="0"/>
    <xf numFmtId="41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1" fillId="24" borderId="6">
      <alignment vertical="center"/>
    </xf>
    <xf numFmtId="49" fontId="1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2" fillId="27" borderId="0" xfId="41" applyFont="1" applyFill="1" applyAlignment="1">
      <alignment vertical="center"/>
    </xf>
    <xf numFmtId="0" fontId="23" fillId="27" borderId="0" xfId="41" applyFont="1" applyFill="1" applyAlignment="1">
      <alignment vertical="center"/>
    </xf>
    <xf numFmtId="0" fontId="23" fillId="0" borderId="0" xfId="41" applyFont="1" applyFill="1" applyAlignment="1">
      <alignment vertical="center"/>
    </xf>
    <xf numFmtId="43" fontId="23" fillId="27" borderId="0" xfId="41" applyNumberFormat="1" applyFont="1" applyFill="1" applyAlignment="1">
      <alignment vertical="center"/>
    </xf>
    <xf numFmtId="0" fontId="22" fillId="27" borderId="0" xfId="41" applyFont="1" applyFill="1" applyBorder="1" applyAlignment="1">
      <alignment vertical="center"/>
    </xf>
    <xf numFmtId="167" fontId="23" fillId="27" borderId="0" xfId="34" applyNumberFormat="1" applyFont="1" applyFill="1" applyAlignment="1">
      <alignment vertical="center"/>
    </xf>
    <xf numFmtId="0" fontId="23" fillId="27" borderId="0" xfId="41" applyFont="1" applyFill="1"/>
    <xf numFmtId="0" fontId="23" fillId="27" borderId="0" xfId="41" applyFont="1" applyFill="1" applyAlignment="1">
      <alignment horizontal="center" vertical="center"/>
    </xf>
    <xf numFmtId="167" fontId="23" fillId="27" borderId="12" xfId="34" applyNumberFormat="1" applyFont="1" applyFill="1" applyBorder="1" applyAlignment="1">
      <alignment vertical="center"/>
    </xf>
    <xf numFmtId="49" fontId="24" fillId="27" borderId="12" xfId="29" applyNumberFormat="1" applyFont="1" applyFill="1" applyBorder="1" applyAlignment="1">
      <alignment vertical="center"/>
    </xf>
    <xf numFmtId="49" fontId="24" fillId="27" borderId="12" xfId="29" applyNumberFormat="1" applyFont="1" applyFill="1" applyBorder="1" applyAlignment="1">
      <alignment horizontal="left" vertical="center"/>
    </xf>
    <xf numFmtId="49" fontId="22" fillId="27" borderId="12" xfId="29" applyNumberFormat="1" applyFont="1" applyFill="1" applyBorder="1" applyAlignment="1">
      <alignment vertical="center"/>
    </xf>
    <xf numFmtId="167" fontId="22" fillId="27" borderId="12" xfId="34" applyNumberFormat="1" applyFont="1" applyFill="1" applyBorder="1" applyAlignment="1">
      <alignment vertical="center"/>
    </xf>
    <xf numFmtId="49" fontId="23" fillId="27" borderId="12" xfId="29" applyNumberFormat="1" applyFont="1" applyFill="1" applyBorder="1" applyAlignment="1">
      <alignment horizontal="left" vertical="center"/>
    </xf>
    <xf numFmtId="49" fontId="23" fillId="27" borderId="12" xfId="29" applyNumberFormat="1" applyFont="1" applyFill="1" applyBorder="1" applyAlignment="1">
      <alignment vertical="center"/>
    </xf>
    <xf numFmtId="49" fontId="22" fillId="27" borderId="12" xfId="41" applyNumberFormat="1" applyFont="1" applyFill="1" applyBorder="1" applyAlignment="1">
      <alignment vertical="center"/>
    </xf>
    <xf numFmtId="49" fontId="23" fillId="27" borderId="12" xfId="41" applyNumberFormat="1" applyFont="1" applyFill="1" applyBorder="1" applyAlignment="1">
      <alignment horizontal="left" vertical="center"/>
    </xf>
    <xf numFmtId="49" fontId="23" fillId="27" borderId="12" xfId="41" applyNumberFormat="1" applyFont="1" applyFill="1" applyBorder="1" applyAlignment="1">
      <alignment vertical="center"/>
    </xf>
    <xf numFmtId="49" fontId="22" fillId="27" borderId="12" xfId="41" applyNumberFormat="1" applyFont="1" applyFill="1" applyBorder="1" applyAlignment="1">
      <alignment horizontal="left" vertical="center"/>
    </xf>
    <xf numFmtId="49" fontId="23" fillId="0" borderId="12" xfId="29" applyNumberFormat="1" applyFont="1" applyFill="1" applyBorder="1" applyAlignment="1">
      <alignment vertical="center"/>
    </xf>
    <xf numFmtId="49" fontId="23" fillId="0" borderId="12" xfId="29" applyNumberFormat="1" applyFont="1" applyFill="1" applyBorder="1" applyAlignment="1">
      <alignment horizontal="left" vertical="center"/>
    </xf>
    <xf numFmtId="49" fontId="23" fillId="0" borderId="12" xfId="41" applyNumberFormat="1" applyFont="1" applyFill="1" applyBorder="1" applyAlignment="1">
      <alignment horizontal="left" vertical="center"/>
    </xf>
    <xf numFmtId="49" fontId="22" fillId="26" borderId="14" xfId="29" applyNumberFormat="1" applyFont="1" applyFill="1" applyBorder="1" applyAlignment="1">
      <alignment vertical="center"/>
    </xf>
    <xf numFmtId="49" fontId="23" fillId="26" borderId="12" xfId="29" applyNumberFormat="1" applyFont="1" applyFill="1" applyBorder="1" applyAlignment="1">
      <alignment vertical="center"/>
    </xf>
    <xf numFmtId="49" fontId="23" fillId="26" borderId="12" xfId="29" applyNumberFormat="1" applyFont="1" applyFill="1" applyBorder="1" applyAlignment="1">
      <alignment horizontal="left" vertical="center"/>
    </xf>
    <xf numFmtId="49" fontId="22" fillId="26" borderId="12" xfId="29" applyNumberFormat="1" applyFont="1" applyFill="1" applyBorder="1" applyAlignment="1">
      <alignment vertical="center"/>
    </xf>
    <xf numFmtId="167" fontId="22" fillId="26" borderId="12" xfId="34" applyNumberFormat="1" applyFont="1" applyFill="1" applyBorder="1" applyAlignment="1">
      <alignment vertical="center"/>
    </xf>
    <xf numFmtId="0" fontId="22" fillId="27" borderId="11" xfId="41" applyFont="1" applyFill="1" applyBorder="1" applyAlignment="1">
      <alignment vertical="center"/>
    </xf>
    <xf numFmtId="167" fontId="22" fillId="27" borderId="11" xfId="34" applyNumberFormat="1" applyFont="1" applyFill="1" applyBorder="1" applyAlignment="1">
      <alignment vertical="center"/>
    </xf>
    <xf numFmtId="0" fontId="26" fillId="27" borderId="11" xfId="41" applyFont="1" applyFill="1" applyBorder="1" applyAlignment="1">
      <alignment vertical="center"/>
    </xf>
    <xf numFmtId="9" fontId="22" fillId="27" borderId="0" xfId="46" applyFont="1" applyFill="1" applyAlignment="1">
      <alignment horizontal="center" vertical="center"/>
    </xf>
    <xf numFmtId="49" fontId="23" fillId="0" borderId="11" xfId="29" applyNumberFormat="1" applyFont="1" applyFill="1" applyBorder="1" applyAlignment="1">
      <alignment vertical="center"/>
    </xf>
    <xf numFmtId="10" fontId="23" fillId="0" borderId="11" xfId="41" applyNumberFormat="1" applyFont="1" applyFill="1" applyBorder="1" applyAlignment="1">
      <alignment vertical="center"/>
    </xf>
    <xf numFmtId="0" fontId="23" fillId="0" borderId="11" xfId="41" applyFont="1" applyFill="1" applyBorder="1" applyAlignment="1">
      <alignment vertical="center"/>
    </xf>
    <xf numFmtId="167" fontId="22" fillId="27" borderId="11" xfId="41" applyNumberFormat="1" applyFont="1" applyFill="1" applyBorder="1" applyAlignment="1">
      <alignment vertical="center"/>
    </xf>
    <xf numFmtId="10" fontId="22" fillId="0" borderId="11" xfId="41" applyNumberFormat="1" applyFont="1" applyFill="1" applyBorder="1" applyAlignment="1">
      <alignment vertical="center"/>
    </xf>
    <xf numFmtId="167" fontId="23" fillId="0" borderId="11" xfId="41" applyNumberFormat="1" applyFont="1" applyFill="1" applyBorder="1" applyAlignment="1">
      <alignment vertical="center"/>
    </xf>
    <xf numFmtId="10" fontId="23" fillId="27" borderId="11" xfId="41" applyNumberFormat="1" applyFont="1" applyFill="1" applyBorder="1" applyAlignment="1">
      <alignment vertical="center"/>
    </xf>
    <xf numFmtId="0" fontId="23" fillId="27" borderId="11" xfId="41" applyFont="1" applyFill="1" applyBorder="1" applyAlignment="1">
      <alignment vertical="center"/>
    </xf>
    <xf numFmtId="10" fontId="22" fillId="27" borderId="11" xfId="41" applyNumberFormat="1" applyFont="1" applyFill="1" applyBorder="1" applyAlignment="1">
      <alignment vertical="center"/>
    </xf>
    <xf numFmtId="167" fontId="22" fillId="27" borderId="11" xfId="34" applyNumberFormat="1" applyFont="1" applyFill="1" applyBorder="1" applyAlignment="1">
      <alignment horizontal="center" vertical="center"/>
    </xf>
    <xf numFmtId="49" fontId="22" fillId="28" borderId="12" xfId="29" applyNumberFormat="1" applyFont="1" applyFill="1" applyBorder="1" applyAlignment="1">
      <alignment horizontal="left" vertical="center"/>
    </xf>
    <xf numFmtId="49" fontId="22" fillId="29" borderId="12" xfId="29" applyNumberFormat="1" applyFont="1" applyFill="1" applyBorder="1" applyAlignment="1">
      <alignment vertical="center"/>
    </xf>
    <xf numFmtId="167" fontId="22" fillId="28" borderId="12" xfId="34" applyNumberFormat="1" applyFont="1" applyFill="1" applyBorder="1" applyAlignment="1">
      <alignment vertical="center"/>
    </xf>
    <xf numFmtId="49" fontId="25" fillId="29" borderId="12" xfId="29" applyNumberFormat="1" applyFont="1" applyFill="1" applyBorder="1" applyAlignment="1">
      <alignment vertical="center"/>
    </xf>
    <xf numFmtId="49" fontId="22" fillId="28" borderId="13" xfId="29" applyNumberFormat="1" applyFont="1" applyFill="1" applyBorder="1" applyAlignment="1">
      <alignment horizontal="left" vertical="center"/>
    </xf>
    <xf numFmtId="167" fontId="22" fillId="26" borderId="11" xfId="34" applyNumberFormat="1" applyFont="1" applyFill="1" applyBorder="1" applyAlignment="1">
      <alignment vertical="center"/>
    </xf>
    <xf numFmtId="167" fontId="23" fillId="27" borderId="11" xfId="34" applyNumberFormat="1" applyFont="1" applyFill="1" applyBorder="1" applyAlignment="1">
      <alignment vertical="center"/>
    </xf>
    <xf numFmtId="167" fontId="23" fillId="26" borderId="11" xfId="34" applyNumberFormat="1" applyFont="1" applyFill="1" applyBorder="1" applyAlignment="1">
      <alignment vertical="center"/>
    </xf>
    <xf numFmtId="167" fontId="23" fillId="0" borderId="11" xfId="34" applyNumberFormat="1" applyFont="1" applyFill="1" applyBorder="1" applyAlignment="1">
      <alignment vertical="center"/>
    </xf>
    <xf numFmtId="167" fontId="22" fillId="28" borderId="11" xfId="34" applyNumberFormat="1" applyFont="1" applyFill="1" applyBorder="1" applyAlignment="1">
      <alignment vertical="center"/>
    </xf>
    <xf numFmtId="167" fontId="22" fillId="29" borderId="11" xfId="34" applyNumberFormat="1" applyFont="1" applyFill="1" applyBorder="1" applyAlignment="1">
      <alignment vertical="center"/>
    </xf>
    <xf numFmtId="167" fontId="23" fillId="27" borderId="0" xfId="40" applyNumberFormat="1" applyFont="1" applyFill="1"/>
    <xf numFmtId="167" fontId="23" fillId="27" borderId="0" xfId="34" applyNumberFormat="1" applyFont="1" applyFill="1"/>
    <xf numFmtId="167" fontId="23" fillId="27" borderId="0" xfId="41" applyNumberFormat="1" applyFont="1" applyFill="1"/>
  </cellXfs>
  <cellStyles count="6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[0]_Marilù (v.0.5)" xfId="28"/>
    <cellStyle name="Comma [0]_Marilù (v.0.5) 2" xfId="29"/>
    <cellStyle name="Comma 2" xfId="30"/>
    <cellStyle name="Euro" xfId="31"/>
    <cellStyle name="Input" xfId="32" builtinId="20" customBuiltin="1"/>
    <cellStyle name="Migliaia (0)_Foglio1 (2)" xfId="33"/>
    <cellStyle name="Migliaia [0]_Asl 6_Raccordo MONISANIT al 31 dicembre 2007 (v. FINALE del 30.05.2008) 2" xfId="34"/>
    <cellStyle name="Neutrale" xfId="35" builtinId="28" customBuiltin="1"/>
    <cellStyle name="Normal 2" xfId="36"/>
    <cellStyle name="Normal_Sheet1" xfId="37"/>
    <cellStyle name="Normale" xfId="0" builtinId="0"/>
    <cellStyle name="Normale 2" xfId="38"/>
    <cellStyle name="Normale 2 2" xfId="39"/>
    <cellStyle name="Normale_Asl 6_Raccordo MONISANIT al 31 dicembre 2007 (v. FINALE del 30.05.2008)" xfId="40"/>
    <cellStyle name="Normale_Asl 6_Raccordo MONISANIT al 31 dicembre 2007 (v. FINALE del 30.05.2008) 2" xfId="41"/>
    <cellStyle name="Nota" xfId="42" builtinId="10" customBuiltin="1"/>
    <cellStyle name="Output" xfId="43" builtinId="21" customBuiltin="1"/>
    <cellStyle name="Percent 2" xfId="44"/>
    <cellStyle name="Percent 3" xfId="45"/>
    <cellStyle name="Percentuale" xfId="46" builtinId="5"/>
    <cellStyle name="SAS FM Row drillable header" xfId="47"/>
    <cellStyle name="SAS FM Row header" xfId="48"/>
    <cellStyle name="Testo avviso" xfId="49" builtinId="11" customBuiltin="1"/>
    <cellStyle name="Testo descrittivo" xfId="50" builtinId="53" customBuiltin="1"/>
    <cellStyle name="Titolo" xfId="51" builtinId="15" customBuiltin="1"/>
    <cellStyle name="Titolo 1" xfId="52" builtinId="16" customBuiltin="1"/>
    <cellStyle name="Titolo 2" xfId="53" builtinId="17" customBuiltin="1"/>
    <cellStyle name="Titolo 3" xfId="54" builtinId="18" customBuiltin="1"/>
    <cellStyle name="Titolo 4" xfId="55" builtinId="19" customBuiltin="1"/>
    <cellStyle name="Totale" xfId="56" builtinId="25" customBuiltin="1"/>
    <cellStyle name="Valore non valido" xfId="57" builtinId="27" customBuiltin="1"/>
    <cellStyle name="Valore valido" xfId="58" builtinId="26" customBuiltin="1"/>
    <cellStyle name="Valuta (0)_basp2001-labanti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Rappresentazione grafica</a:t>
            </a:r>
            <a:r>
              <a:rPr lang="it-IT" b="1" baseline="0"/>
              <a:t> Valore della Produzione Conto Economico ex d.lgs. 118/2011</a:t>
            </a:r>
          </a:p>
          <a:p>
            <a:pPr>
              <a:defRPr/>
            </a:pPr>
            <a:r>
              <a:rPr lang="it-IT" b="1" baseline="0"/>
              <a:t>Schema di Bilancio Decreto Interministeriale 20 marzo 2013</a:t>
            </a:r>
            <a:endParaRPr lang="it-IT" b="1"/>
          </a:p>
        </c:rich>
      </c:tx>
      <c:layout>
        <c:manualLayout>
          <c:xMode val="edge"/>
          <c:yMode val="edge"/>
          <c:x val="7.3085508335664091E-3"/>
          <c:y val="9.34852554613423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149685683971369E-2"/>
          <c:y val="0.18515546156320595"/>
          <c:w val="0.54761637818554565"/>
          <c:h val="0.735280672917174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22-46EB-BDCC-604F9A549D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22-46EB-BDCC-604F9A549D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22-46EB-BDCC-604F9A549D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22-46EB-BDCC-604F9A549D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22-46EB-BDCC-604F9A549D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22-46EB-BDCC-604F9A549D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22-46EB-BDCC-604F9A549D3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22-46EB-BDCC-604F9A549D34}"/>
              </c:ext>
            </c:extLst>
          </c:dPt>
          <c:dLbls>
            <c:dLbl>
              <c:idx val="0"/>
              <c:layout>
                <c:manualLayout>
                  <c:x val="2.0682217353869957E-2"/>
                  <c:y val="-0.10108295675460414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22-46EB-BDCC-604F9A549D34}"/>
                </c:ext>
              </c:extLst>
            </c:dLbl>
            <c:dLbl>
              <c:idx val="1"/>
              <c:layout>
                <c:manualLayout>
                  <c:x val="0.10393660707449361"/>
                  <c:y val="6.663327206491262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22-46EB-BDCC-604F9A549D34}"/>
                </c:ext>
              </c:extLst>
            </c:dLbl>
            <c:dLbl>
              <c:idx val="2"/>
              <c:layout>
                <c:manualLayout>
                  <c:x val="9.0228154528166557E-2"/>
                  <c:y val="8.722873633698269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22-46EB-BDCC-604F9A549D34}"/>
                </c:ext>
              </c:extLst>
            </c:dLbl>
            <c:dLbl>
              <c:idx val="3"/>
              <c:layout>
                <c:manualLayout>
                  <c:x val="8.0808635213708332E-2"/>
                  <c:y val="9.508573039588429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22-46EB-BDCC-604F9A549D34}"/>
                </c:ext>
              </c:extLst>
            </c:dLbl>
            <c:dLbl>
              <c:idx val="4"/>
              <c:layout>
                <c:manualLayout>
                  <c:x val="3.0342864643314201E-2"/>
                  <c:y val="0.10034427601558481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22-46EB-BDCC-604F9A549D34}"/>
                </c:ext>
              </c:extLst>
            </c:dLbl>
            <c:dLbl>
              <c:idx val="5"/>
              <c:layout>
                <c:manualLayout>
                  <c:x val="-9.1892318438154819E-3"/>
                  <c:y val="9.91757103223180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E22-46EB-BDCC-604F9A549D34}"/>
                </c:ext>
              </c:extLst>
            </c:dLbl>
            <c:dLbl>
              <c:idx val="6"/>
              <c:layout>
                <c:manualLayout>
                  <c:x val="-7.2082419866210598E-2"/>
                  <c:y val="9.508573039588412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22-46EB-BDCC-604F9A549D34}"/>
                </c:ext>
              </c:extLst>
            </c:dLbl>
            <c:dLbl>
              <c:idx val="7"/>
              <c:layout>
                <c:manualLayout>
                  <c:x val="-0.10898164106875263"/>
                  <c:y val="5.477021397818039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22-46EB-BDCC-604F9A549D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'Conto Economico_118'!$D$2:$D$9</c:f>
              <c:strCache>
                <c:ptCount val="8"/>
                <c:pt idx="0">
                  <c:v>1) Contributi in c/esercizio</c:v>
                </c:pt>
                <c:pt idx="1">
                  <c:v>2) Utilizzo fondi per quote inutilizzate contributi vincolati di esercizi precedenti</c:v>
                </c:pt>
                <c:pt idx="2">
                  <c:v>3) Ricavi per prestazioni sanitarie e sociosanitarie a rilevanza sanitaria</c:v>
                </c:pt>
                <c:pt idx="3">
                  <c:v>4) Concorsi, recuperi e rimborsi</c:v>
                </c:pt>
                <c:pt idx="4">
                  <c:v>5) Compartecipazione alla spesa per prestazioni sanitarie (Ticket)</c:v>
                </c:pt>
                <c:pt idx="5">
                  <c:v>6) Quota contributi in c/capitale imputata nell'esercizio</c:v>
                </c:pt>
                <c:pt idx="6">
                  <c:v>7) Incrementi delle immobilizzazioni per lavori interni</c:v>
                </c:pt>
                <c:pt idx="7">
                  <c:v>8) Altri ricavi e proventi</c:v>
                </c:pt>
              </c:strCache>
            </c:strRef>
          </c:cat>
          <c:val>
            <c:numRef>
              <c:f>'Conto Economico_118'!$F$2:$F$9</c:f>
              <c:numCache>
                <c:formatCode>0.00%</c:formatCode>
                <c:ptCount val="8"/>
                <c:pt idx="0">
                  <c:v>0.94023092953547927</c:v>
                </c:pt>
                <c:pt idx="1">
                  <c:v>4.5187432058514864E-3</c:v>
                </c:pt>
                <c:pt idx="2">
                  <c:v>2.8991226317517486E-2</c:v>
                </c:pt>
                <c:pt idx="3">
                  <c:v>4.0351025530955863E-3</c:v>
                </c:pt>
                <c:pt idx="4">
                  <c:v>1.2101980783038533E-2</c:v>
                </c:pt>
                <c:pt idx="5">
                  <c:v>7.1846198216423901E-3</c:v>
                </c:pt>
                <c:pt idx="6">
                  <c:v>0</c:v>
                </c:pt>
                <c:pt idx="7">
                  <c:v>2.9373977833752991E-3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E22-46EB-BDCC-604F9A549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03203007683275"/>
          <c:y val="0.14145846567876549"/>
          <c:w val="0.33552611018483941"/>
          <c:h val="0.79696621943418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>
      <c:oddFooter>&amp;L&amp;"Arial,Corsivo"&amp;8&amp;F&amp;R&amp;"Arial,Corsivo"&amp;8Pubblicato il   &amp;D  &amp;T</c:oddFooter>
    </c:headerFooter>
    <c:pageMargins b="0.35433070866141736" l="0.27559055118110237" r="0.15748031496062992" t="0.31496062992125984" header="0.11811023622047245" footer="7.874015748031496E-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Rappresentazione grafica Costi della Produzione Conto Economico ex d.lgs. 118/2011</a:t>
            </a:r>
            <a:endParaRPr lang="it-IT" b="1" baseline="0"/>
          </a:p>
          <a:p>
            <a:pPr>
              <a:defRPr/>
            </a:pPr>
            <a:r>
              <a:rPr lang="it-IT" b="1" baseline="0"/>
              <a:t>Schema di Bilancio Decreto Ministeriale 20/marzo 2013</a:t>
            </a:r>
            <a:endParaRPr lang="it-IT" b="1"/>
          </a:p>
        </c:rich>
      </c:tx>
      <c:layout>
        <c:manualLayout>
          <c:xMode val="edge"/>
          <c:yMode val="edge"/>
          <c:x val="8.7276716820904147E-3"/>
          <c:y val="1.11033996074175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2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091232808941385E-2"/>
          <c:y val="0.11586205921090961"/>
          <c:w val="0.7030362929128412"/>
          <c:h val="0.807070126128499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FB-48FB-A889-70F900F922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FB-48FB-A889-70F900F922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FB-48FB-A889-70F900F922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1FB-48FB-A889-70F900F922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1FB-48FB-A889-70F900F9224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1FB-48FB-A889-70F900F9224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1FB-48FB-A889-70F900F9224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1FB-48FB-A889-70F900F9224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1FB-48FB-A889-70F900F9224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1FB-48FB-A889-70F900F9224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1FB-48FB-A889-70F900F9224E}"/>
              </c:ext>
            </c:extLst>
          </c:dPt>
          <c:dLbls>
            <c:dLbl>
              <c:idx val="0"/>
              <c:layout>
                <c:manualLayout>
                  <c:x val="4.0901602637948686E-3"/>
                  <c:y val="-2.0007976379193045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FB-48FB-A889-70F900F9224E}"/>
                </c:ext>
              </c:extLst>
            </c:dLbl>
            <c:dLbl>
              <c:idx val="1"/>
              <c:layout>
                <c:manualLayout>
                  <c:x val="-2.3041112095681552E-2"/>
                  <c:y val="-3.765087035644389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FB-48FB-A889-70F900F9224E}"/>
                </c:ext>
              </c:extLst>
            </c:dLbl>
            <c:dLbl>
              <c:idx val="2"/>
              <c:layout>
                <c:manualLayout>
                  <c:x val="2.7484142482325686E-2"/>
                  <c:y val="2.03919325204731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FB-48FB-A889-70F900F9224E}"/>
                </c:ext>
              </c:extLst>
            </c:dLbl>
            <c:dLbl>
              <c:idx val="3"/>
              <c:layout>
                <c:manualLayout>
                  <c:x val="5.1992950214067614E-2"/>
                  <c:y val="5.256774858755868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FB-48FB-A889-70F900F9224E}"/>
                </c:ext>
              </c:extLst>
            </c:dLbl>
            <c:dLbl>
              <c:idx val="4"/>
              <c:layout>
                <c:manualLayout>
                  <c:x val="1.324253974397745E-2"/>
                  <c:y val="9.032134724745703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FB-48FB-A889-70F900F9224E}"/>
                </c:ext>
              </c:extLst>
            </c:dLbl>
            <c:dLbl>
              <c:idx val="5"/>
              <c:layout>
                <c:manualLayout>
                  <c:x val="1.6441826283345406E-2"/>
                  <c:y val="6.12501116532801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FB-48FB-A889-70F900F9224E}"/>
                </c:ext>
              </c:extLst>
            </c:dLbl>
            <c:dLbl>
              <c:idx val="6"/>
              <c:layout>
                <c:manualLayout>
                  <c:x val="6.9317298010200257E-3"/>
                  <c:y val="0.12238496360722351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1FB-48FB-A889-70F900F9224E}"/>
                </c:ext>
              </c:extLst>
            </c:dLbl>
            <c:dLbl>
              <c:idx val="7"/>
              <c:layout>
                <c:manualLayout>
                  <c:x val="-2.4628724718547778E-2"/>
                  <c:y val="0.10889812164575696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FB-48FB-A889-70F900F9224E}"/>
                </c:ext>
              </c:extLst>
            </c:dLbl>
            <c:dLbl>
              <c:idx val="8"/>
              <c:layout>
                <c:manualLayout>
                  <c:x val="-3.4829977532983447E-2"/>
                  <c:y val="9.285443778256657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FB-48FB-A889-70F900F9224E}"/>
                </c:ext>
              </c:extLst>
            </c:dLbl>
            <c:dLbl>
              <c:idx val="9"/>
              <c:layout>
                <c:manualLayout>
                  <c:x val="-4.5685515776332446E-2"/>
                  <c:y val="5.26859225650077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FB-48FB-A889-70F900F9224E}"/>
                </c:ext>
              </c:extLst>
            </c:dLbl>
            <c:dLbl>
              <c:idx val="10"/>
              <c:layout>
                <c:manualLayout>
                  <c:x val="-3.4067762488373982E-2"/>
                  <c:y val="2.5799521271534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1FB-48FB-A889-70F900F922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'Conto Economico_118'!$D$31:$D$41</c:f>
              <c:strCache>
                <c:ptCount val="11"/>
                <c:pt idx="0">
                  <c:v>1) Acquisti di beni</c:v>
                </c:pt>
                <c:pt idx="1">
                  <c:v>2) Acquisti di servizi sanitari</c:v>
                </c:pt>
                <c:pt idx="2">
                  <c:v>3) Acquisti di servizi non sanitari</c:v>
                </c:pt>
                <c:pt idx="3">
                  <c:v>4) Manutenzione e riparazione</c:v>
                </c:pt>
                <c:pt idx="4">
                  <c:v>5) Godimento di beni di terzi</c:v>
                </c:pt>
                <c:pt idx="5">
                  <c:v>6) Costi del personale</c:v>
                </c:pt>
                <c:pt idx="6">
                  <c:v>7) Oneri diversi di gestione</c:v>
                </c:pt>
                <c:pt idx="7">
                  <c:v>8) Ammortamenti</c:v>
                </c:pt>
                <c:pt idx="8">
                  <c:v>9) Svalutazione delle immobilizzazioni e dei crediti</c:v>
                </c:pt>
                <c:pt idx="9">
                  <c:v>10) Variazione delle rimanenze</c:v>
                </c:pt>
                <c:pt idx="10">
                  <c:v>11) Accantonamenti</c:v>
                </c:pt>
              </c:strCache>
            </c:strRef>
          </c:cat>
          <c:val>
            <c:numRef>
              <c:f>'Conto Economico_118'!$F$31:$F$41</c:f>
              <c:numCache>
                <c:formatCode>0.00%</c:formatCode>
                <c:ptCount val="11"/>
                <c:pt idx="0">
                  <c:v>7.0921835428879629E-2</c:v>
                </c:pt>
                <c:pt idx="1">
                  <c:v>0.64719030134895916</c:v>
                </c:pt>
                <c:pt idx="2">
                  <c:v>3.7247352612954622E-2</c:v>
                </c:pt>
                <c:pt idx="3">
                  <c:v>1.4224846368281039E-2</c:v>
                </c:pt>
                <c:pt idx="4">
                  <c:v>4.475460012097387E-3</c:v>
                </c:pt>
                <c:pt idx="5">
                  <c:v>0.20236113198460565</c:v>
                </c:pt>
                <c:pt idx="6">
                  <c:v>2.1887731733927045E-3</c:v>
                </c:pt>
                <c:pt idx="7">
                  <c:v>1.2804844073750103E-2</c:v>
                </c:pt>
                <c:pt idx="8">
                  <c:v>1.5845087219937748E-4</c:v>
                </c:pt>
                <c:pt idx="9">
                  <c:v>0</c:v>
                </c:pt>
                <c:pt idx="10">
                  <c:v>8.4270041248802868E-3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1FB-48FB-A889-70F900F92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47790434907402"/>
          <c:y val="0.14209170790374603"/>
          <c:w val="0.2461078231764125"/>
          <c:h val="0.81636679200578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>
      <c:oddFooter>&amp;L&amp;"Arial,Corsivo"&amp;8&amp;F&amp;R&amp;"Arial,Corsivo"&amp;8Pubblicato il   &amp;D   &amp;T</c:oddFooter>
    </c:headerFooter>
    <c:pageMargins b="0.74803149606299213" l="0.70866141732283472" r="0.70866141732283472" t="0.74803149606299213" header="0.31496062992125984" footer="0.31496062992125984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643466</xdr:colOff>
      <xdr:row>12</xdr:row>
      <xdr:rowOff>14288</xdr:rowOff>
    </xdr:from>
    <xdr:to>
      <xdr:col>14</xdr:col>
      <xdr:colOff>665692</xdr:colOff>
      <xdr:row>29</xdr:row>
      <xdr:rowOff>19050</xdr:rowOff>
    </xdr:to>
    <xdr:graphicFrame macro="">
      <xdr:nvGraphicFramePr>
        <xdr:cNvPr id="20" name="Gra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19048</xdr:colOff>
      <xdr:row>42</xdr:row>
      <xdr:rowOff>238125</xdr:rowOff>
    </xdr:from>
    <xdr:to>
      <xdr:col>15</xdr:col>
      <xdr:colOff>19049</xdr:colOff>
      <xdr:row>62</xdr:row>
      <xdr:rowOff>228599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80"/>
  <sheetViews>
    <sheetView showGridLines="0" tabSelected="1" topLeftCell="A46" zoomScale="90" zoomScaleNormal="90" zoomScaleSheetLayoutView="75" workbookViewId="0">
      <selection activeCell="D8" sqref="D8"/>
    </sheetView>
  </sheetViews>
  <sheetFormatPr defaultColWidth="10.42578125" defaultRowHeight="11.25" x14ac:dyDescent="0.2"/>
  <cols>
    <col min="1" max="1" width="70.28515625" style="7" customWidth="1"/>
    <col min="2" max="2" width="23" style="55" customWidth="1"/>
    <col min="3" max="3" width="10.42578125" style="7" customWidth="1"/>
    <col min="4" max="4" width="51.28515625" style="7" customWidth="1"/>
    <col min="5" max="5" width="15" style="7" customWidth="1"/>
    <col min="6" max="6" width="11.28515625" style="7" customWidth="1"/>
    <col min="7" max="16384" width="10.42578125" style="7"/>
  </cols>
  <sheetData>
    <row r="1" spans="1:6" s="1" customFormat="1" ht="27" customHeight="1" x14ac:dyDescent="0.2">
      <c r="A1" s="30" t="s">
        <v>7</v>
      </c>
      <c r="B1" s="41" t="s">
        <v>128</v>
      </c>
      <c r="D1" s="2" t="s">
        <v>106</v>
      </c>
      <c r="E1" s="2"/>
      <c r="F1" s="31" t="s">
        <v>107</v>
      </c>
    </row>
    <row r="2" spans="1:6" s="1" customFormat="1" ht="27" customHeight="1" x14ac:dyDescent="0.2">
      <c r="A2" s="23" t="s">
        <v>8</v>
      </c>
      <c r="B2" s="47">
        <f>B3+B4+B11+B16</f>
        <v>676104946.34000003</v>
      </c>
      <c r="D2" s="32" t="s">
        <v>108</v>
      </c>
      <c r="E2" s="37">
        <f>B2+B17</f>
        <v>675923159.49000001</v>
      </c>
      <c r="F2" s="33">
        <f t="shared" ref="F2:F9" si="0">E2/$E$10</f>
        <v>0.94023092953547927</v>
      </c>
    </row>
    <row r="3" spans="1:6" s="2" customFormat="1" ht="27" customHeight="1" x14ac:dyDescent="0.2">
      <c r="A3" s="20" t="s">
        <v>9</v>
      </c>
      <c r="B3" s="48">
        <v>660776815.69000006</v>
      </c>
      <c r="D3" s="32" t="s">
        <v>109</v>
      </c>
      <c r="E3" s="50">
        <f>B18</f>
        <v>3248481.93</v>
      </c>
      <c r="F3" s="33">
        <f t="shared" si="0"/>
        <v>4.5187432058514864E-3</v>
      </c>
    </row>
    <row r="4" spans="1:6" s="2" customFormat="1" ht="27" customHeight="1" x14ac:dyDescent="0.2">
      <c r="A4" s="24" t="s">
        <v>10</v>
      </c>
      <c r="B4" s="49">
        <f>SUM(B5:B10)</f>
        <v>15284562.559999999</v>
      </c>
      <c r="D4" s="32" t="s">
        <v>110</v>
      </c>
      <c r="E4" s="50">
        <f>B19</f>
        <v>20841519.540000003</v>
      </c>
      <c r="F4" s="33">
        <f t="shared" si="0"/>
        <v>2.8991226317517486E-2</v>
      </c>
    </row>
    <row r="5" spans="1:6" s="3" customFormat="1" ht="26.45" customHeight="1" x14ac:dyDescent="0.2">
      <c r="A5" s="10" t="s">
        <v>11</v>
      </c>
      <c r="B5" s="50">
        <v>8491478</v>
      </c>
      <c r="D5" s="34" t="s">
        <v>111</v>
      </c>
      <c r="E5" s="50">
        <f>B23</f>
        <v>2900797.22</v>
      </c>
      <c r="F5" s="33">
        <f t="shared" si="0"/>
        <v>4.0351025530955863E-3</v>
      </c>
    </row>
    <row r="6" spans="1:6" s="3" customFormat="1" ht="26.45" customHeight="1" x14ac:dyDescent="0.2">
      <c r="A6" s="10" t="s">
        <v>12</v>
      </c>
      <c r="B6" s="50">
        <v>0</v>
      </c>
      <c r="D6" s="32" t="s">
        <v>112</v>
      </c>
      <c r="E6" s="50">
        <f>B24</f>
        <v>8700000</v>
      </c>
      <c r="F6" s="33">
        <f t="shared" si="0"/>
        <v>1.2101980783038533E-2</v>
      </c>
    </row>
    <row r="7" spans="1:6" s="3" customFormat="1" ht="26.45" customHeight="1" x14ac:dyDescent="0.2">
      <c r="A7" s="10" t="s">
        <v>13</v>
      </c>
      <c r="B7" s="50">
        <v>821605</v>
      </c>
      <c r="D7" s="32" t="s">
        <v>113</v>
      </c>
      <c r="E7" s="50">
        <f>B25</f>
        <v>5164955.5199999996</v>
      </c>
      <c r="F7" s="33">
        <f t="shared" si="0"/>
        <v>7.1846198216423901E-3</v>
      </c>
    </row>
    <row r="8" spans="1:6" s="3" customFormat="1" ht="26.45" customHeight="1" x14ac:dyDescent="0.2">
      <c r="A8" s="10" t="s">
        <v>14</v>
      </c>
      <c r="B8" s="50">
        <v>23747.52</v>
      </c>
      <c r="D8" s="32" t="s">
        <v>114</v>
      </c>
      <c r="E8" s="37">
        <f>B26</f>
        <v>0</v>
      </c>
      <c r="F8" s="33">
        <f t="shared" si="0"/>
        <v>0</v>
      </c>
    </row>
    <row r="9" spans="1:6" s="3" customFormat="1" ht="26.45" customHeight="1" x14ac:dyDescent="0.2">
      <c r="A9" s="10" t="s">
        <v>15</v>
      </c>
      <c r="B9" s="50">
        <v>650</v>
      </c>
      <c r="D9" s="32" t="s">
        <v>115</v>
      </c>
      <c r="E9" s="50">
        <f>B27</f>
        <v>2111667.6</v>
      </c>
      <c r="F9" s="33">
        <f t="shared" si="0"/>
        <v>2.9373977833752991E-3</v>
      </c>
    </row>
    <row r="10" spans="1:6" s="3" customFormat="1" ht="26.45" customHeight="1" x14ac:dyDescent="0.2">
      <c r="A10" s="10" t="s">
        <v>16</v>
      </c>
      <c r="B10" s="50">
        <v>5947082.04</v>
      </c>
      <c r="D10" s="2"/>
      <c r="E10" s="35">
        <f>SUM(E2:E9)</f>
        <v>718890581.29999995</v>
      </c>
      <c r="F10" s="36">
        <f>SUM(F2:F9)</f>
        <v>1</v>
      </c>
    </row>
    <row r="11" spans="1:6" s="2" customFormat="1" ht="27" customHeight="1" x14ac:dyDescent="0.2">
      <c r="A11" s="25" t="s">
        <v>17</v>
      </c>
      <c r="B11" s="49">
        <v>0</v>
      </c>
    </row>
    <row r="12" spans="1:6" s="2" customFormat="1" ht="27" customHeight="1" x14ac:dyDescent="0.2">
      <c r="A12" s="11" t="s">
        <v>18</v>
      </c>
      <c r="B12" s="9">
        <v>0</v>
      </c>
    </row>
    <row r="13" spans="1:6" s="2" customFormat="1" ht="27" customHeight="1" x14ac:dyDescent="0.2">
      <c r="A13" s="11" t="s">
        <v>19</v>
      </c>
      <c r="B13" s="9">
        <v>0</v>
      </c>
    </row>
    <row r="14" spans="1:6" s="2" customFormat="1" ht="27" customHeight="1" x14ac:dyDescent="0.2">
      <c r="A14" s="11" t="s">
        <v>20</v>
      </c>
      <c r="B14" s="9">
        <v>0</v>
      </c>
    </row>
    <row r="15" spans="1:6" s="2" customFormat="1" ht="27" customHeight="1" x14ac:dyDescent="0.2">
      <c r="A15" s="11" t="s">
        <v>21</v>
      </c>
      <c r="B15" s="48">
        <v>0</v>
      </c>
    </row>
    <row r="16" spans="1:6" s="2" customFormat="1" ht="27" customHeight="1" x14ac:dyDescent="0.2">
      <c r="A16" s="21" t="s">
        <v>22</v>
      </c>
      <c r="B16" s="48">
        <v>43568.09</v>
      </c>
    </row>
    <row r="17" spans="1:6" s="1" customFormat="1" ht="27" customHeight="1" x14ac:dyDescent="0.2">
      <c r="A17" s="12" t="s">
        <v>23</v>
      </c>
      <c r="B17" s="29">
        <v>-181786.85</v>
      </c>
    </row>
    <row r="18" spans="1:6" s="1" customFormat="1" ht="27" customHeight="1" x14ac:dyDescent="0.2">
      <c r="A18" s="12" t="s">
        <v>0</v>
      </c>
      <c r="B18" s="29">
        <v>3248481.93</v>
      </c>
    </row>
    <row r="19" spans="1:6" s="1" customFormat="1" ht="27" customHeight="1" x14ac:dyDescent="0.2">
      <c r="A19" s="26" t="s">
        <v>24</v>
      </c>
      <c r="B19" s="27">
        <f>B20+B21+B22</f>
        <v>20841519.540000003</v>
      </c>
    </row>
    <row r="20" spans="1:6" s="2" customFormat="1" ht="27" customHeight="1" x14ac:dyDescent="0.2">
      <c r="A20" s="14" t="s">
        <v>25</v>
      </c>
      <c r="B20" s="48">
        <v>14777072.550000001</v>
      </c>
    </row>
    <row r="21" spans="1:6" s="2" customFormat="1" ht="27" customHeight="1" x14ac:dyDescent="0.2">
      <c r="A21" s="14" t="s">
        <v>26</v>
      </c>
      <c r="B21" s="48">
        <v>3452113.44</v>
      </c>
    </row>
    <row r="22" spans="1:6" s="2" customFormat="1" ht="27" customHeight="1" x14ac:dyDescent="0.2">
      <c r="A22" s="14" t="s">
        <v>27</v>
      </c>
      <c r="B22" s="48">
        <v>2612333.5499999998</v>
      </c>
    </row>
    <row r="23" spans="1:6" s="1" customFormat="1" ht="27" customHeight="1" x14ac:dyDescent="0.2">
      <c r="A23" s="12" t="s">
        <v>1</v>
      </c>
      <c r="B23" s="29">
        <v>2900797.22</v>
      </c>
    </row>
    <row r="24" spans="1:6" s="1" customFormat="1" ht="27" customHeight="1" x14ac:dyDescent="0.2">
      <c r="A24" s="12" t="s">
        <v>28</v>
      </c>
      <c r="B24" s="29">
        <v>8700000</v>
      </c>
    </row>
    <row r="25" spans="1:6" s="1" customFormat="1" ht="27" customHeight="1" x14ac:dyDescent="0.2">
      <c r="A25" s="12" t="s">
        <v>29</v>
      </c>
      <c r="B25" s="29">
        <v>5164955.5199999996</v>
      </c>
    </row>
    <row r="26" spans="1:6" s="1" customFormat="1" ht="29.25" customHeight="1" x14ac:dyDescent="0.2">
      <c r="A26" s="12" t="s">
        <v>30</v>
      </c>
      <c r="B26" s="13">
        <v>0</v>
      </c>
    </row>
    <row r="27" spans="1:6" s="1" customFormat="1" ht="27" customHeight="1" x14ac:dyDescent="0.2">
      <c r="A27" s="12" t="s">
        <v>2</v>
      </c>
      <c r="B27" s="29">
        <v>2111667.6</v>
      </c>
    </row>
    <row r="28" spans="1:6" s="1" customFormat="1" ht="27" customHeight="1" x14ac:dyDescent="0.2">
      <c r="A28" s="42" t="s">
        <v>31</v>
      </c>
      <c r="B28" s="51">
        <f>B2+B19+B17+B18+B23+B24+B25+B26+B27</f>
        <v>718890581.29999995</v>
      </c>
    </row>
    <row r="29" spans="1:6" s="2" customFormat="1" ht="9" customHeight="1" x14ac:dyDescent="0.2">
      <c r="A29" s="15"/>
      <c r="B29" s="9"/>
    </row>
    <row r="30" spans="1:6" s="1" customFormat="1" ht="27" customHeight="1" x14ac:dyDescent="0.2">
      <c r="A30" s="16" t="s">
        <v>32</v>
      </c>
      <c r="B30" s="13"/>
      <c r="D30" s="2" t="s">
        <v>116</v>
      </c>
      <c r="E30" s="2"/>
    </row>
    <row r="31" spans="1:6" s="1" customFormat="1" ht="27" customHeight="1" x14ac:dyDescent="0.2">
      <c r="A31" s="26" t="s">
        <v>33</v>
      </c>
      <c r="B31" s="47">
        <f>B32+B33</f>
        <v>50565267.07</v>
      </c>
      <c r="D31" s="32" t="s">
        <v>117</v>
      </c>
      <c r="E31" s="37">
        <f>B31</f>
        <v>50565267.07</v>
      </c>
      <c r="F31" s="38">
        <f>E31/$E$42</f>
        <v>7.0921835428879629E-2</v>
      </c>
    </row>
    <row r="32" spans="1:6" s="2" customFormat="1" ht="27" customHeight="1" x14ac:dyDescent="0.2">
      <c r="A32" s="14" t="s">
        <v>34</v>
      </c>
      <c r="B32" s="48">
        <v>48962880</v>
      </c>
      <c r="D32" s="32" t="s">
        <v>118</v>
      </c>
      <c r="E32" s="37">
        <f>B34</f>
        <v>461428419.53999996</v>
      </c>
      <c r="F32" s="38">
        <f t="shared" ref="F32:F41" si="1">E32/$E$42</f>
        <v>0.64719030134895916</v>
      </c>
    </row>
    <row r="33" spans="1:6" s="2" customFormat="1" ht="27" customHeight="1" x14ac:dyDescent="0.2">
      <c r="A33" s="14" t="s">
        <v>35</v>
      </c>
      <c r="B33" s="48">
        <v>1602387.07</v>
      </c>
      <c r="D33" s="32" t="s">
        <v>119</v>
      </c>
      <c r="E33" s="37">
        <f>B52</f>
        <v>26556311.199999999</v>
      </c>
      <c r="F33" s="38">
        <f t="shared" si="1"/>
        <v>3.7247352612954622E-2</v>
      </c>
    </row>
    <row r="34" spans="1:6" s="1" customFormat="1" ht="27" customHeight="1" x14ac:dyDescent="0.2">
      <c r="A34" s="26" t="s">
        <v>36</v>
      </c>
      <c r="B34" s="47">
        <f>SUM(B35:B51)</f>
        <v>461428419.53999996</v>
      </c>
      <c r="D34" s="34" t="s">
        <v>120</v>
      </c>
      <c r="E34" s="37">
        <f>B56</f>
        <v>10141914</v>
      </c>
      <c r="F34" s="38">
        <f t="shared" si="1"/>
        <v>1.4224846368281039E-2</v>
      </c>
    </row>
    <row r="35" spans="1:6" s="2" customFormat="1" ht="27" customHeight="1" x14ac:dyDescent="0.2">
      <c r="A35" s="21" t="s">
        <v>37</v>
      </c>
      <c r="B35" s="48">
        <v>42408590.259999998</v>
      </c>
      <c r="D35" s="32" t="s">
        <v>121</v>
      </c>
      <c r="E35" s="37">
        <f>B57</f>
        <v>3190876.68</v>
      </c>
      <c r="F35" s="38">
        <f t="shared" si="1"/>
        <v>4.475460012097387E-3</v>
      </c>
    </row>
    <row r="36" spans="1:6" s="2" customFormat="1" ht="27" customHeight="1" x14ac:dyDescent="0.2">
      <c r="A36" s="21" t="s">
        <v>38</v>
      </c>
      <c r="B36" s="48">
        <v>46642816.5</v>
      </c>
      <c r="D36" s="32" t="s">
        <v>122</v>
      </c>
      <c r="E36" s="37">
        <f>B58</f>
        <v>144277775.97</v>
      </c>
      <c r="F36" s="38">
        <f t="shared" si="1"/>
        <v>0.20236113198460565</v>
      </c>
    </row>
    <row r="37" spans="1:6" s="2" customFormat="1" ht="27" customHeight="1" x14ac:dyDescent="0.2">
      <c r="A37" s="21" t="s">
        <v>39</v>
      </c>
      <c r="B37" s="48">
        <v>74467681.280000001</v>
      </c>
      <c r="D37" s="32" t="s">
        <v>123</v>
      </c>
      <c r="E37" s="37">
        <f>B64</f>
        <v>1560533.5</v>
      </c>
      <c r="F37" s="38">
        <f t="shared" si="1"/>
        <v>2.1887731733927045E-3</v>
      </c>
    </row>
    <row r="38" spans="1:6" s="2" customFormat="1" ht="27" customHeight="1" x14ac:dyDescent="0.2">
      <c r="A38" s="21" t="s">
        <v>40</v>
      </c>
      <c r="B38" s="48">
        <v>140000</v>
      </c>
      <c r="D38" s="32" t="s">
        <v>124</v>
      </c>
      <c r="E38" s="37">
        <f>B65</f>
        <v>9129492.4399999995</v>
      </c>
      <c r="F38" s="38">
        <f t="shared" si="1"/>
        <v>1.2804844073750103E-2</v>
      </c>
    </row>
    <row r="39" spans="1:6" s="2" customFormat="1" ht="27" customHeight="1" x14ac:dyDescent="0.2">
      <c r="A39" s="21" t="s">
        <v>41</v>
      </c>
      <c r="B39" s="48">
        <v>1622969.1</v>
      </c>
      <c r="D39" s="39" t="s">
        <v>125</v>
      </c>
      <c r="E39" s="37">
        <f>B69</f>
        <v>112971</v>
      </c>
      <c r="F39" s="38">
        <f t="shared" si="1"/>
        <v>1.5845087219937748E-4</v>
      </c>
    </row>
    <row r="40" spans="1:6" s="2" customFormat="1" ht="27" customHeight="1" x14ac:dyDescent="0.2">
      <c r="A40" s="21" t="s">
        <v>42</v>
      </c>
      <c r="B40" s="48">
        <v>3702644</v>
      </c>
      <c r="D40" s="39" t="s">
        <v>126</v>
      </c>
      <c r="E40" s="37">
        <f>B70</f>
        <v>0</v>
      </c>
      <c r="F40" s="38">
        <f t="shared" si="1"/>
        <v>0</v>
      </c>
    </row>
    <row r="41" spans="1:6" s="2" customFormat="1" ht="27" customHeight="1" x14ac:dyDescent="0.2">
      <c r="A41" s="21" t="s">
        <v>43</v>
      </c>
      <c r="B41" s="48">
        <v>174707800.43000001</v>
      </c>
      <c r="D41" s="39" t="s">
        <v>127</v>
      </c>
      <c r="E41" s="37">
        <f>B73</f>
        <v>6008216.1100000003</v>
      </c>
      <c r="F41" s="38">
        <f t="shared" si="1"/>
        <v>8.4270041248802868E-3</v>
      </c>
    </row>
    <row r="42" spans="1:6" s="2" customFormat="1" ht="27" customHeight="1" x14ac:dyDescent="0.2">
      <c r="A42" s="21" t="s">
        <v>44</v>
      </c>
      <c r="B42" s="48">
        <v>4918409.2</v>
      </c>
      <c r="D42" s="39"/>
      <c r="E42" s="35">
        <f>SUM(E31:E41)</f>
        <v>712971777.50999999</v>
      </c>
      <c r="F42" s="40">
        <f>E42/$E$42</f>
        <v>1</v>
      </c>
    </row>
    <row r="43" spans="1:6" s="2" customFormat="1" ht="27" customHeight="1" x14ac:dyDescent="0.2">
      <c r="A43" s="21" t="s">
        <v>45</v>
      </c>
      <c r="B43" s="48">
        <v>35820040.75</v>
      </c>
    </row>
    <row r="44" spans="1:6" s="2" customFormat="1" ht="27" customHeight="1" x14ac:dyDescent="0.2">
      <c r="A44" s="21" t="s">
        <v>46</v>
      </c>
      <c r="B44" s="48">
        <v>984778.8</v>
      </c>
    </row>
    <row r="45" spans="1:6" s="2" customFormat="1" ht="27" customHeight="1" x14ac:dyDescent="0.2">
      <c r="A45" s="21" t="s">
        <v>47</v>
      </c>
      <c r="B45" s="48">
        <v>3326733.15</v>
      </c>
    </row>
    <row r="46" spans="1:6" s="2" customFormat="1" ht="27" customHeight="1" x14ac:dyDescent="0.2">
      <c r="A46" s="21" t="s">
        <v>48</v>
      </c>
      <c r="B46" s="48">
        <v>52962491.119999997</v>
      </c>
    </row>
    <row r="47" spans="1:6" s="2" customFormat="1" ht="27" customHeight="1" x14ac:dyDescent="0.2">
      <c r="A47" s="21" t="s">
        <v>49</v>
      </c>
      <c r="B47" s="48">
        <v>2324288</v>
      </c>
    </row>
    <row r="48" spans="1:6" s="2" customFormat="1" ht="27" customHeight="1" x14ac:dyDescent="0.2">
      <c r="A48" s="21" t="s">
        <v>50</v>
      </c>
      <c r="B48" s="48">
        <v>6213838.6100000003</v>
      </c>
    </row>
    <row r="49" spans="1:4" s="2" customFormat="1" ht="27" customHeight="1" x14ac:dyDescent="0.2">
      <c r="A49" s="22" t="s">
        <v>51</v>
      </c>
      <c r="B49" s="48">
        <v>2971789.34</v>
      </c>
      <c r="D49" s="4"/>
    </row>
    <row r="50" spans="1:4" s="2" customFormat="1" ht="27" customHeight="1" x14ac:dyDescent="0.2">
      <c r="A50" s="22" t="s">
        <v>52</v>
      </c>
      <c r="B50" s="48">
        <v>8213549</v>
      </c>
      <c r="D50" s="4"/>
    </row>
    <row r="51" spans="1:4" s="2" customFormat="1" ht="27" customHeight="1" x14ac:dyDescent="0.2">
      <c r="A51" s="22" t="s">
        <v>53</v>
      </c>
      <c r="B51" s="48">
        <v>0</v>
      </c>
      <c r="D51" s="4"/>
    </row>
    <row r="52" spans="1:4" s="2" customFormat="1" ht="27" customHeight="1" x14ac:dyDescent="0.2">
      <c r="A52" s="12" t="s">
        <v>54</v>
      </c>
      <c r="B52" s="29">
        <f>B53+B54+B55</f>
        <v>26556311.199999999</v>
      </c>
      <c r="D52" s="4"/>
    </row>
    <row r="53" spans="1:4" s="2" customFormat="1" ht="27" customHeight="1" x14ac:dyDescent="0.2">
      <c r="A53" s="17" t="s">
        <v>55</v>
      </c>
      <c r="B53" s="48">
        <v>25623654.960000001</v>
      </c>
      <c r="D53" s="4"/>
    </row>
    <row r="54" spans="1:4" s="2" customFormat="1" ht="27" customHeight="1" x14ac:dyDescent="0.2">
      <c r="A54" s="17" t="s">
        <v>56</v>
      </c>
      <c r="B54" s="48">
        <v>612716.72</v>
      </c>
      <c r="D54" s="4"/>
    </row>
    <row r="55" spans="1:4" s="2" customFormat="1" ht="27" customHeight="1" x14ac:dyDescent="0.2">
      <c r="A55" s="17" t="s">
        <v>57</v>
      </c>
      <c r="B55" s="48">
        <v>319939.52</v>
      </c>
      <c r="D55" s="4"/>
    </row>
    <row r="56" spans="1:4" s="2" customFormat="1" ht="27" customHeight="1" x14ac:dyDescent="0.2">
      <c r="A56" s="12" t="s">
        <v>58</v>
      </c>
      <c r="B56" s="29">
        <v>10141914</v>
      </c>
      <c r="D56" s="4"/>
    </row>
    <row r="57" spans="1:4" s="1" customFormat="1" ht="27" customHeight="1" x14ac:dyDescent="0.2">
      <c r="A57" s="12" t="s">
        <v>59</v>
      </c>
      <c r="B57" s="29">
        <v>3190876.68</v>
      </c>
    </row>
    <row r="58" spans="1:4" s="1" customFormat="1" ht="27" customHeight="1" x14ac:dyDescent="0.2">
      <c r="A58" s="12" t="s">
        <v>60</v>
      </c>
      <c r="B58" s="29">
        <f>SUM(B59:B63)</f>
        <v>144277775.97</v>
      </c>
    </row>
    <row r="59" spans="1:4" s="2" customFormat="1" ht="27" customHeight="1" x14ac:dyDescent="0.2">
      <c r="A59" s="14" t="s">
        <v>61</v>
      </c>
      <c r="B59" s="48">
        <v>48167958.200000003</v>
      </c>
    </row>
    <row r="60" spans="1:4" s="2" customFormat="1" ht="27" customHeight="1" x14ac:dyDescent="0.2">
      <c r="A60" s="14" t="s">
        <v>62</v>
      </c>
      <c r="B60" s="48">
        <v>4591213</v>
      </c>
    </row>
    <row r="61" spans="1:4" s="2" customFormat="1" ht="27" customHeight="1" x14ac:dyDescent="0.2">
      <c r="A61" s="14" t="s">
        <v>63</v>
      </c>
      <c r="B61" s="48">
        <v>60643381.869999997</v>
      </c>
    </row>
    <row r="62" spans="1:4" s="2" customFormat="1" ht="27" customHeight="1" x14ac:dyDescent="0.2">
      <c r="A62" s="14" t="s">
        <v>64</v>
      </c>
      <c r="B62" s="48">
        <v>2892407</v>
      </c>
    </row>
    <row r="63" spans="1:4" s="2" customFormat="1" ht="27" customHeight="1" x14ac:dyDescent="0.2">
      <c r="A63" s="14" t="s">
        <v>65</v>
      </c>
      <c r="B63" s="48">
        <v>27982815.899999999</v>
      </c>
    </row>
    <row r="64" spans="1:4" s="2" customFormat="1" ht="27" customHeight="1" x14ac:dyDescent="0.2">
      <c r="A64" s="12" t="s">
        <v>66</v>
      </c>
      <c r="B64" s="29">
        <v>1560533.5</v>
      </c>
    </row>
    <row r="65" spans="1:5" s="1" customFormat="1" ht="27" customHeight="1" x14ac:dyDescent="0.2">
      <c r="A65" s="12" t="s">
        <v>67</v>
      </c>
      <c r="B65" s="29">
        <f>SUM(B66:B68)</f>
        <v>9129492.4399999995</v>
      </c>
    </row>
    <row r="66" spans="1:5" s="2" customFormat="1" ht="27" customHeight="1" x14ac:dyDescent="0.2">
      <c r="A66" s="14" t="s">
        <v>68</v>
      </c>
      <c r="B66" s="48">
        <v>778808.36</v>
      </c>
    </row>
    <row r="67" spans="1:5" s="1" customFormat="1" ht="27" customHeight="1" x14ac:dyDescent="0.2">
      <c r="A67" s="14" t="s">
        <v>69</v>
      </c>
      <c r="B67" s="48">
        <v>6336302.2599999998</v>
      </c>
    </row>
    <row r="68" spans="1:5" s="1" customFormat="1" ht="27" customHeight="1" x14ac:dyDescent="0.2">
      <c r="A68" s="14" t="s">
        <v>70</v>
      </c>
      <c r="B68" s="48">
        <v>2014381.82</v>
      </c>
    </row>
    <row r="69" spans="1:5" s="1" customFormat="1" ht="27" customHeight="1" x14ac:dyDescent="0.2">
      <c r="A69" s="12" t="s">
        <v>71</v>
      </c>
      <c r="B69" s="29">
        <v>112971</v>
      </c>
    </row>
    <row r="70" spans="1:5" s="1" customFormat="1" ht="27" customHeight="1" x14ac:dyDescent="0.2">
      <c r="A70" s="12" t="s">
        <v>72</v>
      </c>
      <c r="B70" s="29">
        <f>B71+B72</f>
        <v>0</v>
      </c>
    </row>
    <row r="71" spans="1:5" s="2" customFormat="1" ht="27" customHeight="1" x14ac:dyDescent="0.2">
      <c r="A71" s="18" t="s">
        <v>73</v>
      </c>
      <c r="B71" s="48">
        <v>0</v>
      </c>
    </row>
    <row r="72" spans="1:5" s="2" customFormat="1" ht="27" customHeight="1" x14ac:dyDescent="0.2">
      <c r="A72" s="18" t="s">
        <v>74</v>
      </c>
      <c r="B72" s="48">
        <v>0</v>
      </c>
    </row>
    <row r="73" spans="1:5" s="1" customFormat="1" ht="27" customHeight="1" x14ac:dyDescent="0.2">
      <c r="A73" s="12" t="s">
        <v>75</v>
      </c>
      <c r="B73" s="29">
        <f>B74+B75+B76+B77</f>
        <v>6008216.1100000003</v>
      </c>
    </row>
    <row r="74" spans="1:5" s="2" customFormat="1" ht="27" customHeight="1" x14ac:dyDescent="0.2">
      <c r="A74" s="18" t="s">
        <v>76</v>
      </c>
      <c r="B74" s="48">
        <v>512000</v>
      </c>
      <c r="E74" s="2" t="s">
        <v>77</v>
      </c>
    </row>
    <row r="75" spans="1:5" s="2" customFormat="1" ht="27" customHeight="1" x14ac:dyDescent="0.2">
      <c r="A75" s="18" t="s">
        <v>78</v>
      </c>
      <c r="B75" s="48">
        <v>348034</v>
      </c>
    </row>
    <row r="76" spans="1:5" s="2" customFormat="1" ht="27" customHeight="1" x14ac:dyDescent="0.2">
      <c r="A76" s="18" t="s">
        <v>79</v>
      </c>
      <c r="B76" s="48">
        <v>0</v>
      </c>
    </row>
    <row r="77" spans="1:5" s="2" customFormat="1" ht="27" customHeight="1" x14ac:dyDescent="0.2">
      <c r="A77" s="18" t="s">
        <v>80</v>
      </c>
      <c r="B77" s="48">
        <v>5148182.1100000003</v>
      </c>
    </row>
    <row r="78" spans="1:5" s="1" customFormat="1" ht="27" customHeight="1" x14ac:dyDescent="0.2">
      <c r="A78" s="42" t="s">
        <v>81</v>
      </c>
      <c r="B78" s="51">
        <f>B31+B34+B52+B56+B57+B58+B64+B65+B69+B70+B73</f>
        <v>712971777.50999999</v>
      </c>
    </row>
    <row r="79" spans="1:5" s="2" customFormat="1" ht="9" customHeight="1" x14ac:dyDescent="0.2">
      <c r="A79" s="15"/>
      <c r="B79" s="9"/>
    </row>
    <row r="80" spans="1:5" s="5" customFormat="1" ht="27" customHeight="1" x14ac:dyDescent="0.2">
      <c r="A80" s="43" t="s">
        <v>82</v>
      </c>
      <c r="B80" s="52">
        <f>B28-B78</f>
        <v>5918803.7899999619</v>
      </c>
    </row>
    <row r="81" spans="1:2" s="5" customFormat="1" ht="9" customHeight="1" x14ac:dyDescent="0.2">
      <c r="A81" s="16"/>
      <c r="B81" s="13"/>
    </row>
    <row r="82" spans="1:2" s="1" customFormat="1" ht="27" customHeight="1" x14ac:dyDescent="0.2">
      <c r="A82" s="16" t="s">
        <v>83</v>
      </c>
      <c r="B82" s="13"/>
    </row>
    <row r="83" spans="1:2" s="1" customFormat="1" ht="27" customHeight="1" x14ac:dyDescent="0.2">
      <c r="A83" s="16" t="s">
        <v>84</v>
      </c>
      <c r="B83" s="29">
        <v>8373.5499999999993</v>
      </c>
    </row>
    <row r="84" spans="1:2" s="1" customFormat="1" ht="27" customHeight="1" x14ac:dyDescent="0.2">
      <c r="A84" s="16" t="s">
        <v>85</v>
      </c>
      <c r="B84" s="29">
        <v>1124856.8</v>
      </c>
    </row>
    <row r="85" spans="1:2" s="1" customFormat="1" ht="27" customHeight="1" x14ac:dyDescent="0.2">
      <c r="A85" s="42" t="s">
        <v>86</v>
      </c>
      <c r="B85" s="51">
        <f>B83-B84</f>
        <v>-1116483.25</v>
      </c>
    </row>
    <row r="86" spans="1:2" s="2" customFormat="1" ht="9" customHeight="1" x14ac:dyDescent="0.2">
      <c r="A86" s="15"/>
      <c r="B86" s="9"/>
    </row>
    <row r="87" spans="1:2" s="1" customFormat="1" ht="27" customHeight="1" x14ac:dyDescent="0.2">
      <c r="A87" s="16" t="s">
        <v>87</v>
      </c>
      <c r="B87" s="13"/>
    </row>
    <row r="88" spans="1:2" s="1" customFormat="1" ht="27" customHeight="1" x14ac:dyDescent="0.2">
      <c r="A88" s="19" t="s">
        <v>88</v>
      </c>
      <c r="B88" s="13">
        <v>0</v>
      </c>
    </row>
    <row r="89" spans="1:2" s="1" customFormat="1" ht="27" customHeight="1" x14ac:dyDescent="0.2">
      <c r="A89" s="19" t="s">
        <v>89</v>
      </c>
      <c r="B89" s="13">
        <v>0</v>
      </c>
    </row>
    <row r="90" spans="1:2" s="1" customFormat="1" ht="27" customHeight="1" x14ac:dyDescent="0.2">
      <c r="A90" s="42" t="s">
        <v>90</v>
      </c>
      <c r="B90" s="44">
        <v>0</v>
      </c>
    </row>
    <row r="91" spans="1:2" s="2" customFormat="1" ht="9" customHeight="1" x14ac:dyDescent="0.2">
      <c r="A91" s="15"/>
      <c r="B91" s="9"/>
    </row>
    <row r="92" spans="1:2" s="1" customFormat="1" ht="27" customHeight="1" x14ac:dyDescent="0.2">
      <c r="A92" s="16" t="s">
        <v>91</v>
      </c>
      <c r="B92" s="13"/>
    </row>
    <row r="93" spans="1:2" s="1" customFormat="1" ht="27" customHeight="1" x14ac:dyDescent="0.2">
      <c r="A93" s="12" t="s">
        <v>3</v>
      </c>
      <c r="B93" s="29">
        <f>B94+B95</f>
        <v>5789266</v>
      </c>
    </row>
    <row r="94" spans="1:2" s="2" customFormat="1" ht="27" customHeight="1" x14ac:dyDescent="0.2">
      <c r="A94" s="17" t="s">
        <v>92</v>
      </c>
      <c r="B94" s="48">
        <v>0</v>
      </c>
    </row>
    <row r="95" spans="1:2" s="2" customFormat="1" ht="27" customHeight="1" x14ac:dyDescent="0.2">
      <c r="A95" s="18" t="s">
        <v>93</v>
      </c>
      <c r="B95" s="48">
        <v>5789266</v>
      </c>
    </row>
    <row r="96" spans="1:2" s="1" customFormat="1" ht="27" customHeight="1" x14ac:dyDescent="0.2">
      <c r="A96" s="12" t="s">
        <v>4</v>
      </c>
      <c r="B96" s="29">
        <f>B97+B98</f>
        <v>0</v>
      </c>
    </row>
    <row r="97" spans="1:2" s="2" customFormat="1" ht="27" customHeight="1" x14ac:dyDescent="0.2">
      <c r="A97" s="17" t="s">
        <v>94</v>
      </c>
      <c r="B97" s="48">
        <v>0</v>
      </c>
    </row>
    <row r="98" spans="1:2" s="2" customFormat="1" ht="27" customHeight="1" x14ac:dyDescent="0.2">
      <c r="A98" s="18" t="s">
        <v>95</v>
      </c>
      <c r="B98" s="48">
        <v>0</v>
      </c>
    </row>
    <row r="99" spans="1:2" s="1" customFormat="1" ht="27" customHeight="1" x14ac:dyDescent="0.2">
      <c r="A99" s="42" t="s">
        <v>96</v>
      </c>
      <c r="B99" s="51">
        <f>B93-B96</f>
        <v>5789266</v>
      </c>
    </row>
    <row r="100" spans="1:2" s="2" customFormat="1" ht="9" customHeight="1" x14ac:dyDescent="0.2">
      <c r="A100" s="15"/>
      <c r="B100" s="9"/>
    </row>
    <row r="101" spans="1:2" s="5" customFormat="1" ht="27" customHeight="1" x14ac:dyDescent="0.2">
      <c r="A101" s="45" t="s">
        <v>97</v>
      </c>
      <c r="B101" s="52">
        <f>B28-B78+B85+B90+B99</f>
        <v>10591586.539999962</v>
      </c>
    </row>
    <row r="102" spans="1:2" s="5" customFormat="1" ht="9" customHeight="1" x14ac:dyDescent="0.2">
      <c r="A102" s="16"/>
      <c r="B102" s="13"/>
    </row>
    <row r="103" spans="1:2" s="1" customFormat="1" ht="27" customHeight="1" x14ac:dyDescent="0.2">
      <c r="A103" s="16" t="s">
        <v>98</v>
      </c>
      <c r="B103" s="13"/>
    </row>
    <row r="104" spans="1:2" s="1" customFormat="1" ht="27" customHeight="1" x14ac:dyDescent="0.2">
      <c r="A104" s="12" t="s">
        <v>5</v>
      </c>
      <c r="B104" s="29">
        <f>B105+B106+B107+B108</f>
        <v>10331051.16</v>
      </c>
    </row>
    <row r="105" spans="1:2" s="2" customFormat="1" ht="27" customHeight="1" x14ac:dyDescent="0.2">
      <c r="A105" s="18" t="s">
        <v>99</v>
      </c>
      <c r="B105" s="48">
        <v>9420052.5299999993</v>
      </c>
    </row>
    <row r="106" spans="1:2" s="2" customFormat="1" ht="27" customHeight="1" x14ac:dyDescent="0.2">
      <c r="A106" s="18" t="s">
        <v>100</v>
      </c>
      <c r="B106" s="48">
        <v>707890.73</v>
      </c>
    </row>
    <row r="107" spans="1:2" s="2" customFormat="1" ht="27" customHeight="1" x14ac:dyDescent="0.2">
      <c r="A107" s="18" t="s">
        <v>101</v>
      </c>
      <c r="B107" s="48">
        <v>203107.9</v>
      </c>
    </row>
    <row r="108" spans="1:2" s="2" customFormat="1" ht="27" customHeight="1" x14ac:dyDescent="0.2">
      <c r="A108" s="18" t="s">
        <v>102</v>
      </c>
      <c r="B108" s="48">
        <v>0</v>
      </c>
    </row>
    <row r="109" spans="1:2" s="1" customFormat="1" ht="27" customHeight="1" x14ac:dyDescent="0.2">
      <c r="A109" s="12" t="s">
        <v>6</v>
      </c>
      <c r="B109" s="29">
        <v>258043.6</v>
      </c>
    </row>
    <row r="110" spans="1:2" s="1" customFormat="1" ht="27" customHeight="1" x14ac:dyDescent="0.2">
      <c r="A110" s="12" t="s">
        <v>103</v>
      </c>
      <c r="B110" s="29">
        <v>0</v>
      </c>
    </row>
    <row r="111" spans="1:2" s="1" customFormat="1" ht="27" customHeight="1" x14ac:dyDescent="0.2">
      <c r="A111" s="46" t="s">
        <v>104</v>
      </c>
      <c r="B111" s="51">
        <f>B104+B109+B110</f>
        <v>10589094.76</v>
      </c>
    </row>
    <row r="112" spans="1:2" s="5" customFormat="1" ht="27" customHeight="1" x14ac:dyDescent="0.2">
      <c r="A112" s="28" t="s">
        <v>105</v>
      </c>
      <c r="B112" s="29">
        <f>B101-B111</f>
        <v>2491.7799999620765</v>
      </c>
    </row>
    <row r="113" spans="2:2" s="2" customFormat="1" x14ac:dyDescent="0.2">
      <c r="B113" s="6"/>
    </row>
    <row r="114" spans="2:2" x14ac:dyDescent="0.2">
      <c r="B114" s="53"/>
    </row>
    <row r="115" spans="2:2" x14ac:dyDescent="0.2">
      <c r="B115" s="54"/>
    </row>
    <row r="116" spans="2:2" x14ac:dyDescent="0.2">
      <c r="B116" s="54"/>
    </row>
    <row r="117" spans="2:2" x14ac:dyDescent="0.2">
      <c r="B117" s="54"/>
    </row>
    <row r="118" spans="2:2" x14ac:dyDescent="0.2">
      <c r="B118" s="54"/>
    </row>
    <row r="119" spans="2:2" x14ac:dyDescent="0.2">
      <c r="B119" s="54"/>
    </row>
    <row r="120" spans="2:2" x14ac:dyDescent="0.2">
      <c r="B120" s="54"/>
    </row>
    <row r="121" spans="2:2" x14ac:dyDescent="0.2">
      <c r="B121" s="54"/>
    </row>
    <row r="122" spans="2:2" x14ac:dyDescent="0.2">
      <c r="B122" s="54"/>
    </row>
    <row r="123" spans="2:2" x14ac:dyDescent="0.2">
      <c r="B123" s="54"/>
    </row>
    <row r="124" spans="2:2" x14ac:dyDescent="0.2">
      <c r="B124" s="54"/>
    </row>
    <row r="125" spans="2:2" x14ac:dyDescent="0.2">
      <c r="B125" s="54"/>
    </row>
    <row r="134" spans="2:6" s="8" customFormat="1" x14ac:dyDescent="0.2">
      <c r="B134" s="55"/>
      <c r="C134" s="7"/>
      <c r="D134" s="7"/>
      <c r="E134" s="7"/>
      <c r="F134" s="7"/>
    </row>
    <row r="135" spans="2:6" s="8" customFormat="1" x14ac:dyDescent="0.2">
      <c r="B135" s="55"/>
      <c r="C135" s="7"/>
      <c r="D135" s="7"/>
      <c r="E135" s="7"/>
      <c r="F135" s="7"/>
    </row>
    <row r="136" spans="2:6" s="8" customFormat="1" x14ac:dyDescent="0.2">
      <c r="B136" s="55"/>
      <c r="C136" s="7"/>
      <c r="D136" s="7"/>
      <c r="E136" s="7"/>
      <c r="F136" s="7"/>
    </row>
    <row r="137" spans="2:6" s="8" customFormat="1" x14ac:dyDescent="0.2">
      <c r="B137" s="55"/>
      <c r="C137" s="7"/>
      <c r="D137" s="7"/>
      <c r="E137" s="7"/>
      <c r="F137" s="7"/>
    </row>
    <row r="138" spans="2:6" s="8" customFormat="1" x14ac:dyDescent="0.2">
      <c r="B138" s="55"/>
      <c r="C138" s="7"/>
      <c r="D138" s="7"/>
      <c r="E138" s="7"/>
      <c r="F138" s="7"/>
    </row>
    <row r="139" spans="2:6" s="8" customFormat="1" x14ac:dyDescent="0.2">
      <c r="B139" s="55"/>
      <c r="C139" s="7"/>
      <c r="D139" s="7"/>
      <c r="E139" s="7"/>
      <c r="F139" s="7"/>
    </row>
    <row r="140" spans="2:6" s="8" customFormat="1" x14ac:dyDescent="0.2">
      <c r="B140" s="55"/>
      <c r="C140" s="7"/>
      <c r="D140" s="7"/>
      <c r="E140" s="7"/>
      <c r="F140" s="7"/>
    </row>
    <row r="141" spans="2:6" s="8" customFormat="1" x14ac:dyDescent="0.2">
      <c r="B141" s="55"/>
      <c r="C141" s="7"/>
      <c r="D141" s="7"/>
      <c r="E141" s="7"/>
      <c r="F141" s="7"/>
    </row>
    <row r="142" spans="2:6" s="8" customFormat="1" x14ac:dyDescent="0.2">
      <c r="B142" s="55"/>
      <c r="C142" s="7"/>
      <c r="D142" s="7"/>
      <c r="E142" s="7"/>
      <c r="F142" s="7"/>
    </row>
    <row r="143" spans="2:6" s="8" customFormat="1" x14ac:dyDescent="0.2">
      <c r="B143" s="55"/>
      <c r="C143" s="7"/>
      <c r="D143" s="7"/>
      <c r="E143" s="7"/>
      <c r="F143" s="7"/>
    </row>
    <row r="144" spans="2:6" s="8" customFormat="1" x14ac:dyDescent="0.2">
      <c r="B144" s="55"/>
      <c r="C144" s="7"/>
      <c r="D144" s="7"/>
      <c r="E144" s="7"/>
      <c r="F144" s="7"/>
    </row>
    <row r="145" spans="2:6" s="8" customFormat="1" x14ac:dyDescent="0.2">
      <c r="B145" s="55"/>
      <c r="C145" s="7"/>
      <c r="D145" s="7"/>
      <c r="E145" s="7"/>
      <c r="F145" s="7"/>
    </row>
    <row r="146" spans="2:6" s="8" customFormat="1" x14ac:dyDescent="0.2">
      <c r="B146" s="55"/>
      <c r="C146" s="7"/>
      <c r="D146" s="7"/>
      <c r="E146" s="7"/>
      <c r="F146" s="7"/>
    </row>
    <row r="147" spans="2:6" s="8" customFormat="1" x14ac:dyDescent="0.2">
      <c r="B147" s="55"/>
      <c r="C147" s="7"/>
      <c r="D147" s="7"/>
      <c r="E147" s="7"/>
      <c r="F147" s="7"/>
    </row>
    <row r="148" spans="2:6" s="8" customFormat="1" x14ac:dyDescent="0.2">
      <c r="B148" s="55"/>
      <c r="C148" s="7"/>
      <c r="D148" s="7"/>
      <c r="E148" s="7"/>
      <c r="F148" s="7"/>
    </row>
    <row r="149" spans="2:6" s="8" customFormat="1" x14ac:dyDescent="0.2">
      <c r="B149" s="55"/>
      <c r="C149" s="7"/>
      <c r="D149" s="7"/>
      <c r="E149" s="7"/>
      <c r="F149" s="7"/>
    </row>
    <row r="150" spans="2:6" s="8" customFormat="1" x14ac:dyDescent="0.2">
      <c r="B150" s="55"/>
      <c r="C150" s="7"/>
      <c r="D150" s="7"/>
      <c r="E150" s="7"/>
      <c r="F150" s="7"/>
    </row>
    <row r="151" spans="2:6" s="8" customFormat="1" x14ac:dyDescent="0.2">
      <c r="B151" s="55"/>
      <c r="C151" s="7"/>
      <c r="D151" s="7"/>
      <c r="E151" s="7"/>
      <c r="F151" s="7"/>
    </row>
    <row r="152" spans="2:6" s="8" customFormat="1" x14ac:dyDescent="0.2">
      <c r="B152" s="55"/>
      <c r="C152" s="7"/>
      <c r="D152" s="7"/>
      <c r="E152" s="7"/>
      <c r="F152" s="7"/>
    </row>
    <row r="153" spans="2:6" s="8" customFormat="1" x14ac:dyDescent="0.2">
      <c r="B153" s="55"/>
      <c r="C153" s="7"/>
      <c r="D153" s="7"/>
      <c r="E153" s="7"/>
      <c r="F153" s="7"/>
    </row>
    <row r="154" spans="2:6" s="8" customFormat="1" x14ac:dyDescent="0.2">
      <c r="B154" s="55"/>
      <c r="C154" s="7"/>
      <c r="D154" s="7"/>
      <c r="E154" s="7"/>
      <c r="F154" s="7"/>
    </row>
    <row r="155" spans="2:6" s="8" customFormat="1" x14ac:dyDescent="0.2">
      <c r="B155" s="55"/>
      <c r="C155" s="7"/>
      <c r="D155" s="7"/>
      <c r="E155" s="7"/>
      <c r="F155" s="7"/>
    </row>
    <row r="156" spans="2:6" s="8" customFormat="1" x14ac:dyDescent="0.2">
      <c r="B156" s="55"/>
      <c r="C156" s="7"/>
      <c r="D156" s="7"/>
      <c r="E156" s="7"/>
      <c r="F156" s="7"/>
    </row>
    <row r="157" spans="2:6" s="8" customFormat="1" x14ac:dyDescent="0.2">
      <c r="B157" s="55"/>
      <c r="C157" s="7"/>
      <c r="D157" s="7"/>
      <c r="E157" s="7"/>
      <c r="F157" s="7"/>
    </row>
    <row r="158" spans="2:6" s="8" customFormat="1" x14ac:dyDescent="0.2">
      <c r="B158" s="55"/>
      <c r="C158" s="7"/>
      <c r="D158" s="7"/>
      <c r="E158" s="7"/>
      <c r="F158" s="7"/>
    </row>
    <row r="159" spans="2:6" s="8" customFormat="1" x14ac:dyDescent="0.2">
      <c r="B159" s="55"/>
      <c r="C159" s="7"/>
      <c r="D159" s="7"/>
      <c r="E159" s="7"/>
      <c r="F159" s="7"/>
    </row>
    <row r="160" spans="2:6" s="8" customFormat="1" x14ac:dyDescent="0.2">
      <c r="B160" s="55"/>
      <c r="C160" s="7"/>
      <c r="D160" s="7"/>
      <c r="E160" s="7"/>
      <c r="F160" s="7"/>
    </row>
    <row r="161" spans="2:6" s="8" customFormat="1" x14ac:dyDescent="0.2">
      <c r="B161" s="55"/>
      <c r="C161" s="7"/>
      <c r="D161" s="7"/>
      <c r="E161" s="7"/>
      <c r="F161" s="7"/>
    </row>
    <row r="162" spans="2:6" s="8" customFormat="1" x14ac:dyDescent="0.2">
      <c r="B162" s="55"/>
      <c r="C162" s="7"/>
      <c r="D162" s="7"/>
      <c r="E162" s="7"/>
      <c r="F162" s="7"/>
    </row>
    <row r="163" spans="2:6" s="8" customFormat="1" x14ac:dyDescent="0.2">
      <c r="B163" s="55"/>
      <c r="C163" s="7"/>
      <c r="D163" s="7"/>
      <c r="E163" s="7"/>
      <c r="F163" s="7"/>
    </row>
    <row r="164" spans="2:6" s="8" customFormat="1" x14ac:dyDescent="0.2">
      <c r="B164" s="55"/>
      <c r="C164" s="7"/>
      <c r="D164" s="7"/>
      <c r="E164" s="7"/>
      <c r="F164" s="7"/>
    </row>
    <row r="165" spans="2:6" s="8" customFormat="1" x14ac:dyDescent="0.2">
      <c r="B165" s="55"/>
      <c r="C165" s="7"/>
      <c r="D165" s="7"/>
      <c r="E165" s="7"/>
      <c r="F165" s="7"/>
    </row>
    <row r="166" spans="2:6" s="8" customFormat="1" x14ac:dyDescent="0.2">
      <c r="B166" s="55"/>
      <c r="C166" s="7"/>
      <c r="D166" s="7"/>
      <c r="E166" s="7"/>
      <c r="F166" s="7"/>
    </row>
    <row r="167" spans="2:6" s="8" customFormat="1" x14ac:dyDescent="0.2">
      <c r="B167" s="55"/>
      <c r="C167" s="7"/>
      <c r="D167" s="7"/>
      <c r="E167" s="7"/>
      <c r="F167" s="7"/>
    </row>
    <row r="168" spans="2:6" s="8" customFormat="1" x14ac:dyDescent="0.2">
      <c r="B168" s="55"/>
      <c r="C168" s="7"/>
      <c r="D168" s="7"/>
      <c r="E168" s="7"/>
      <c r="F168" s="7"/>
    </row>
    <row r="169" spans="2:6" s="8" customFormat="1" x14ac:dyDescent="0.2">
      <c r="B169" s="55"/>
      <c r="C169" s="7"/>
      <c r="D169" s="7"/>
      <c r="E169" s="7"/>
      <c r="F169" s="7"/>
    </row>
    <row r="170" spans="2:6" s="8" customFormat="1" x14ac:dyDescent="0.2">
      <c r="B170" s="55"/>
      <c r="C170" s="7"/>
      <c r="D170" s="7"/>
      <c r="E170" s="7"/>
      <c r="F170" s="7"/>
    </row>
    <row r="171" spans="2:6" s="8" customFormat="1" x14ac:dyDescent="0.2">
      <c r="B171" s="55"/>
      <c r="C171" s="7"/>
      <c r="D171" s="7"/>
      <c r="E171" s="7"/>
      <c r="F171" s="7"/>
    </row>
    <row r="172" spans="2:6" s="8" customFormat="1" x14ac:dyDescent="0.2">
      <c r="B172" s="55"/>
      <c r="C172" s="7"/>
      <c r="D172" s="7"/>
      <c r="E172" s="7"/>
      <c r="F172" s="7"/>
    </row>
    <row r="173" spans="2:6" s="8" customFormat="1" x14ac:dyDescent="0.2">
      <c r="B173" s="55"/>
      <c r="C173" s="7"/>
      <c r="D173" s="7"/>
      <c r="E173" s="7"/>
      <c r="F173" s="7"/>
    </row>
    <row r="174" spans="2:6" s="8" customFormat="1" x14ac:dyDescent="0.2">
      <c r="B174" s="55"/>
      <c r="C174" s="7"/>
      <c r="D174" s="7"/>
      <c r="E174" s="7"/>
      <c r="F174" s="7"/>
    </row>
    <row r="175" spans="2:6" s="8" customFormat="1" x14ac:dyDescent="0.2">
      <c r="B175" s="55"/>
      <c r="C175" s="7"/>
      <c r="D175" s="7"/>
      <c r="E175" s="7"/>
      <c r="F175" s="7"/>
    </row>
    <row r="176" spans="2:6" s="8" customFormat="1" x14ac:dyDescent="0.2">
      <c r="B176" s="55"/>
      <c r="C176" s="7"/>
      <c r="D176" s="7"/>
      <c r="E176" s="7"/>
      <c r="F176" s="7"/>
    </row>
    <row r="177" spans="2:6" s="8" customFormat="1" x14ac:dyDescent="0.2">
      <c r="B177" s="55"/>
      <c r="C177" s="7"/>
      <c r="D177" s="7"/>
      <c r="E177" s="7"/>
      <c r="F177" s="7"/>
    </row>
    <row r="178" spans="2:6" s="8" customFormat="1" x14ac:dyDescent="0.2">
      <c r="B178" s="55"/>
      <c r="C178" s="7"/>
      <c r="D178" s="7"/>
      <c r="E178" s="7"/>
      <c r="F178" s="7"/>
    </row>
    <row r="179" spans="2:6" s="8" customFormat="1" x14ac:dyDescent="0.2">
      <c r="B179" s="55"/>
      <c r="C179" s="7"/>
      <c r="D179" s="7"/>
      <c r="E179" s="7"/>
      <c r="F179" s="7"/>
    </row>
    <row r="180" spans="2:6" s="8" customFormat="1" x14ac:dyDescent="0.2">
      <c r="B180" s="55"/>
      <c r="C180" s="7"/>
      <c r="D180" s="7"/>
      <c r="E180" s="7"/>
      <c r="F180" s="7"/>
    </row>
    <row r="181" spans="2:6" s="8" customFormat="1" x14ac:dyDescent="0.2">
      <c r="B181" s="55"/>
      <c r="C181" s="7"/>
      <c r="D181" s="7"/>
      <c r="E181" s="7"/>
      <c r="F181" s="7"/>
    </row>
    <row r="182" spans="2:6" s="8" customFormat="1" x14ac:dyDescent="0.2">
      <c r="B182" s="55"/>
      <c r="C182" s="7"/>
      <c r="D182" s="7"/>
      <c r="E182" s="7"/>
      <c r="F182" s="7"/>
    </row>
    <row r="183" spans="2:6" s="8" customFormat="1" x14ac:dyDescent="0.2">
      <c r="B183" s="55"/>
      <c r="C183" s="7"/>
      <c r="D183" s="7"/>
      <c r="E183" s="7"/>
      <c r="F183" s="7"/>
    </row>
    <row r="184" spans="2:6" s="8" customFormat="1" x14ac:dyDescent="0.2">
      <c r="B184" s="55"/>
      <c r="C184" s="7"/>
      <c r="D184" s="7"/>
      <c r="E184" s="7"/>
      <c r="F184" s="7"/>
    </row>
    <row r="185" spans="2:6" s="8" customFormat="1" x14ac:dyDescent="0.2">
      <c r="B185" s="55"/>
      <c r="C185" s="7"/>
      <c r="D185" s="7"/>
      <c r="E185" s="7"/>
      <c r="F185" s="7"/>
    </row>
    <row r="186" spans="2:6" s="8" customFormat="1" x14ac:dyDescent="0.2">
      <c r="B186" s="55"/>
      <c r="C186" s="7"/>
      <c r="D186" s="7"/>
      <c r="E186" s="7"/>
      <c r="F186" s="7"/>
    </row>
    <row r="187" spans="2:6" s="8" customFormat="1" x14ac:dyDescent="0.2">
      <c r="B187" s="55"/>
      <c r="C187" s="7"/>
      <c r="D187" s="7"/>
      <c r="E187" s="7"/>
      <c r="F187" s="7"/>
    </row>
    <row r="188" spans="2:6" s="8" customFormat="1" x14ac:dyDescent="0.2">
      <c r="B188" s="55"/>
      <c r="C188" s="7"/>
      <c r="D188" s="7"/>
      <c r="E188" s="7"/>
      <c r="F188" s="7"/>
    </row>
    <row r="189" spans="2:6" s="8" customFormat="1" x14ac:dyDescent="0.2">
      <c r="B189" s="55"/>
      <c r="C189" s="7"/>
      <c r="D189" s="7"/>
      <c r="E189" s="7"/>
      <c r="F189" s="7"/>
    </row>
    <row r="190" spans="2:6" s="8" customFormat="1" x14ac:dyDescent="0.2">
      <c r="B190" s="55"/>
      <c r="C190" s="7"/>
      <c r="D190" s="7"/>
      <c r="E190" s="7"/>
      <c r="F190" s="7"/>
    </row>
    <row r="191" spans="2:6" s="8" customFormat="1" x14ac:dyDescent="0.2">
      <c r="B191" s="55"/>
      <c r="C191" s="7"/>
      <c r="D191" s="7"/>
      <c r="E191" s="7"/>
      <c r="F191" s="7"/>
    </row>
    <row r="192" spans="2:6" s="8" customFormat="1" x14ac:dyDescent="0.2">
      <c r="B192" s="55"/>
      <c r="C192" s="7"/>
      <c r="D192" s="7"/>
      <c r="E192" s="7"/>
      <c r="F192" s="7"/>
    </row>
    <row r="193" spans="2:6" s="8" customFormat="1" x14ac:dyDescent="0.2">
      <c r="B193" s="55"/>
      <c r="C193" s="7"/>
      <c r="D193" s="7"/>
      <c r="E193" s="7"/>
      <c r="F193" s="7"/>
    </row>
    <row r="194" spans="2:6" s="8" customFormat="1" x14ac:dyDescent="0.2">
      <c r="B194" s="55"/>
      <c r="C194" s="7"/>
      <c r="D194" s="7"/>
      <c r="E194" s="7"/>
      <c r="F194" s="7"/>
    </row>
    <row r="195" spans="2:6" s="8" customFormat="1" x14ac:dyDescent="0.2">
      <c r="B195" s="55"/>
      <c r="C195" s="7"/>
      <c r="D195" s="7"/>
      <c r="E195" s="7"/>
      <c r="F195" s="7"/>
    </row>
    <row r="196" spans="2:6" s="8" customFormat="1" x14ac:dyDescent="0.2">
      <c r="B196" s="55"/>
      <c r="C196" s="7"/>
      <c r="D196" s="7"/>
      <c r="E196" s="7"/>
      <c r="F196" s="7"/>
    </row>
    <row r="197" spans="2:6" s="8" customFormat="1" x14ac:dyDescent="0.2">
      <c r="B197" s="55"/>
      <c r="C197" s="7"/>
      <c r="D197" s="7"/>
      <c r="E197" s="7"/>
      <c r="F197" s="7"/>
    </row>
    <row r="198" spans="2:6" s="8" customFormat="1" x14ac:dyDescent="0.2">
      <c r="B198" s="55"/>
      <c r="C198" s="7"/>
      <c r="D198" s="7"/>
      <c r="E198" s="7"/>
      <c r="F198" s="7"/>
    </row>
    <row r="199" spans="2:6" s="8" customFormat="1" x14ac:dyDescent="0.2">
      <c r="B199" s="55"/>
      <c r="C199" s="7"/>
      <c r="D199" s="7"/>
      <c r="E199" s="7"/>
      <c r="F199" s="7"/>
    </row>
    <row r="200" spans="2:6" s="8" customFormat="1" x14ac:dyDescent="0.2">
      <c r="B200" s="55"/>
      <c r="C200" s="7"/>
      <c r="D200" s="7"/>
      <c r="E200" s="7"/>
      <c r="F200" s="7"/>
    </row>
    <row r="201" spans="2:6" s="8" customFormat="1" x14ac:dyDescent="0.2">
      <c r="B201" s="55"/>
      <c r="C201" s="7"/>
      <c r="D201" s="7"/>
      <c r="E201" s="7"/>
      <c r="F201" s="7"/>
    </row>
    <row r="202" spans="2:6" s="8" customFormat="1" x14ac:dyDescent="0.2">
      <c r="B202" s="55"/>
      <c r="C202" s="7"/>
      <c r="D202" s="7"/>
      <c r="E202" s="7"/>
      <c r="F202" s="7"/>
    </row>
    <row r="203" spans="2:6" s="8" customFormat="1" x14ac:dyDescent="0.2">
      <c r="B203" s="55"/>
      <c r="C203" s="7"/>
      <c r="D203" s="7"/>
      <c r="E203" s="7"/>
      <c r="F203" s="7"/>
    </row>
    <row r="204" spans="2:6" s="8" customFormat="1" x14ac:dyDescent="0.2">
      <c r="B204" s="55"/>
      <c r="C204" s="7"/>
      <c r="D204" s="7"/>
      <c r="E204" s="7"/>
      <c r="F204" s="7"/>
    </row>
    <row r="205" spans="2:6" s="8" customFormat="1" x14ac:dyDescent="0.2">
      <c r="B205" s="55"/>
      <c r="C205" s="7"/>
      <c r="D205" s="7"/>
      <c r="E205" s="7"/>
      <c r="F205" s="7"/>
    </row>
    <row r="206" spans="2:6" s="8" customFormat="1" x14ac:dyDescent="0.2">
      <c r="B206" s="55"/>
      <c r="C206" s="7"/>
      <c r="D206" s="7"/>
      <c r="E206" s="7"/>
      <c r="F206" s="7"/>
    </row>
    <row r="207" spans="2:6" s="8" customFormat="1" x14ac:dyDescent="0.2">
      <c r="B207" s="55"/>
      <c r="C207" s="7"/>
      <c r="D207" s="7"/>
      <c r="E207" s="7"/>
      <c r="F207" s="7"/>
    </row>
    <row r="208" spans="2:6" s="8" customFormat="1" x14ac:dyDescent="0.2">
      <c r="B208" s="55"/>
      <c r="C208" s="7"/>
      <c r="D208" s="7"/>
      <c r="E208" s="7"/>
      <c r="F208" s="7"/>
    </row>
    <row r="209" spans="2:6" s="8" customFormat="1" x14ac:dyDescent="0.2">
      <c r="B209" s="55"/>
      <c r="C209" s="7"/>
      <c r="D209" s="7"/>
      <c r="E209" s="7"/>
      <c r="F209" s="7"/>
    </row>
    <row r="210" spans="2:6" s="8" customFormat="1" x14ac:dyDescent="0.2">
      <c r="B210" s="55"/>
      <c r="C210" s="7"/>
      <c r="D210" s="7"/>
      <c r="E210" s="7"/>
      <c r="F210" s="7"/>
    </row>
    <row r="211" spans="2:6" s="8" customFormat="1" x14ac:dyDescent="0.2">
      <c r="B211" s="55"/>
      <c r="C211" s="7"/>
      <c r="D211" s="7"/>
      <c r="E211" s="7"/>
      <c r="F211" s="7"/>
    </row>
    <row r="212" spans="2:6" s="8" customFormat="1" x14ac:dyDescent="0.2">
      <c r="B212" s="55"/>
      <c r="C212" s="7"/>
      <c r="D212" s="7"/>
      <c r="E212" s="7"/>
      <c r="F212" s="7"/>
    </row>
    <row r="213" spans="2:6" s="8" customFormat="1" x14ac:dyDescent="0.2">
      <c r="B213" s="55"/>
      <c r="C213" s="7"/>
      <c r="D213" s="7"/>
      <c r="E213" s="7"/>
      <c r="F213" s="7"/>
    </row>
    <row r="214" spans="2:6" s="8" customFormat="1" x14ac:dyDescent="0.2">
      <c r="B214" s="55"/>
      <c r="C214" s="7"/>
      <c r="D214" s="7"/>
      <c r="E214" s="7"/>
      <c r="F214" s="7"/>
    </row>
    <row r="215" spans="2:6" s="8" customFormat="1" x14ac:dyDescent="0.2">
      <c r="B215" s="55"/>
      <c r="C215" s="7"/>
      <c r="D215" s="7"/>
      <c r="E215" s="7"/>
      <c r="F215" s="7"/>
    </row>
    <row r="216" spans="2:6" s="8" customFormat="1" x14ac:dyDescent="0.2">
      <c r="B216" s="55"/>
      <c r="C216" s="7"/>
      <c r="D216" s="7"/>
      <c r="E216" s="7"/>
      <c r="F216" s="7"/>
    </row>
    <row r="217" spans="2:6" s="8" customFormat="1" x14ac:dyDescent="0.2">
      <c r="B217" s="55"/>
      <c r="C217" s="7"/>
      <c r="D217" s="7"/>
      <c r="E217" s="7"/>
      <c r="F217" s="7"/>
    </row>
    <row r="218" spans="2:6" s="8" customFormat="1" x14ac:dyDescent="0.2">
      <c r="B218" s="55"/>
      <c r="C218" s="7"/>
      <c r="D218" s="7"/>
      <c r="E218" s="7"/>
      <c r="F218" s="7"/>
    </row>
    <row r="219" spans="2:6" s="8" customFormat="1" x14ac:dyDescent="0.2">
      <c r="B219" s="55"/>
      <c r="C219" s="7"/>
      <c r="D219" s="7"/>
      <c r="E219" s="7"/>
      <c r="F219" s="7"/>
    </row>
    <row r="220" spans="2:6" s="8" customFormat="1" x14ac:dyDescent="0.2">
      <c r="B220" s="55"/>
      <c r="C220" s="7"/>
      <c r="D220" s="7"/>
      <c r="E220" s="7"/>
      <c r="F220" s="7"/>
    </row>
    <row r="221" spans="2:6" s="8" customFormat="1" x14ac:dyDescent="0.2">
      <c r="B221" s="55"/>
      <c r="C221" s="7"/>
      <c r="D221" s="7"/>
      <c r="E221" s="7"/>
      <c r="F221" s="7"/>
    </row>
    <row r="222" spans="2:6" s="8" customFormat="1" x14ac:dyDescent="0.2">
      <c r="B222" s="55"/>
      <c r="C222" s="7"/>
      <c r="D222" s="7"/>
      <c r="E222" s="7"/>
      <c r="F222" s="7"/>
    </row>
    <row r="223" spans="2:6" s="8" customFormat="1" x14ac:dyDescent="0.2">
      <c r="B223" s="55"/>
      <c r="C223" s="7"/>
      <c r="D223" s="7"/>
      <c r="E223" s="7"/>
      <c r="F223" s="7"/>
    </row>
    <row r="224" spans="2:6" s="8" customFormat="1" x14ac:dyDescent="0.2">
      <c r="B224" s="55"/>
      <c r="C224" s="7"/>
      <c r="D224" s="7"/>
      <c r="E224" s="7"/>
      <c r="F224" s="7"/>
    </row>
    <row r="225" spans="2:6" s="8" customFormat="1" x14ac:dyDescent="0.2">
      <c r="B225" s="55"/>
      <c r="C225" s="7"/>
      <c r="D225" s="7"/>
      <c r="E225" s="7"/>
      <c r="F225" s="7"/>
    </row>
    <row r="226" spans="2:6" s="8" customFormat="1" x14ac:dyDescent="0.2">
      <c r="B226" s="55"/>
      <c r="C226" s="7"/>
      <c r="D226" s="7"/>
      <c r="E226" s="7"/>
      <c r="F226" s="7"/>
    </row>
    <row r="227" spans="2:6" s="8" customFormat="1" x14ac:dyDescent="0.2">
      <c r="B227" s="55"/>
      <c r="C227" s="7"/>
      <c r="D227" s="7"/>
      <c r="E227" s="7"/>
      <c r="F227" s="7"/>
    </row>
    <row r="228" spans="2:6" s="8" customFormat="1" x14ac:dyDescent="0.2">
      <c r="B228" s="55"/>
      <c r="C228" s="7"/>
      <c r="D228" s="7"/>
      <c r="E228" s="7"/>
      <c r="F228" s="7"/>
    </row>
    <row r="229" spans="2:6" s="8" customFormat="1" x14ac:dyDescent="0.2">
      <c r="B229" s="55"/>
      <c r="C229" s="7"/>
      <c r="D229" s="7"/>
      <c r="E229" s="7"/>
      <c r="F229" s="7"/>
    </row>
    <row r="230" spans="2:6" s="8" customFormat="1" x14ac:dyDescent="0.2">
      <c r="B230" s="55"/>
      <c r="C230" s="7"/>
      <c r="D230" s="7"/>
      <c r="E230" s="7"/>
      <c r="F230" s="7"/>
    </row>
    <row r="231" spans="2:6" s="8" customFormat="1" x14ac:dyDescent="0.2">
      <c r="B231" s="55"/>
      <c r="C231" s="7"/>
      <c r="D231" s="7"/>
      <c r="E231" s="7"/>
      <c r="F231" s="7"/>
    </row>
    <row r="232" spans="2:6" s="8" customFormat="1" x14ac:dyDescent="0.2">
      <c r="B232" s="55"/>
      <c r="C232" s="7"/>
      <c r="D232" s="7"/>
      <c r="E232" s="7"/>
      <c r="F232" s="7"/>
    </row>
    <row r="233" spans="2:6" s="8" customFormat="1" x14ac:dyDescent="0.2">
      <c r="B233" s="55"/>
      <c r="C233" s="7"/>
      <c r="D233" s="7"/>
      <c r="E233" s="7"/>
      <c r="F233" s="7"/>
    </row>
    <row r="234" spans="2:6" s="8" customFormat="1" x14ac:dyDescent="0.2">
      <c r="B234" s="55"/>
      <c r="C234" s="7"/>
      <c r="D234" s="7"/>
      <c r="E234" s="7"/>
      <c r="F234" s="7"/>
    </row>
    <row r="235" spans="2:6" s="8" customFormat="1" x14ac:dyDescent="0.2">
      <c r="B235" s="55"/>
      <c r="C235" s="7"/>
      <c r="D235" s="7"/>
      <c r="E235" s="7"/>
      <c r="F235" s="7"/>
    </row>
    <row r="236" spans="2:6" s="8" customFormat="1" x14ac:dyDescent="0.2">
      <c r="B236" s="55"/>
      <c r="C236" s="7"/>
      <c r="D236" s="7"/>
      <c r="E236" s="7"/>
      <c r="F236" s="7"/>
    </row>
    <row r="237" spans="2:6" s="8" customFormat="1" x14ac:dyDescent="0.2">
      <c r="B237" s="55"/>
      <c r="C237" s="7"/>
      <c r="D237" s="7"/>
      <c r="E237" s="7"/>
      <c r="F237" s="7"/>
    </row>
    <row r="238" spans="2:6" s="8" customFormat="1" x14ac:dyDescent="0.2">
      <c r="B238" s="55"/>
      <c r="C238" s="7"/>
      <c r="D238" s="7"/>
      <c r="E238" s="7"/>
      <c r="F238" s="7"/>
    </row>
    <row r="239" spans="2:6" s="8" customFormat="1" x14ac:dyDescent="0.2">
      <c r="B239" s="55"/>
      <c r="C239" s="7"/>
      <c r="D239" s="7"/>
      <c r="E239" s="7"/>
      <c r="F239" s="7"/>
    </row>
    <row r="240" spans="2:6" s="8" customFormat="1" x14ac:dyDescent="0.2">
      <c r="B240" s="55"/>
      <c r="C240" s="7"/>
      <c r="D240" s="7"/>
      <c r="E240" s="7"/>
      <c r="F240" s="7"/>
    </row>
    <row r="241" spans="2:6" s="8" customFormat="1" x14ac:dyDescent="0.2">
      <c r="B241" s="55"/>
      <c r="C241" s="7"/>
      <c r="D241" s="7"/>
      <c r="E241" s="7"/>
      <c r="F241" s="7"/>
    </row>
    <row r="242" spans="2:6" s="8" customFormat="1" x14ac:dyDescent="0.2">
      <c r="B242" s="55"/>
      <c r="C242" s="7"/>
      <c r="D242" s="7"/>
      <c r="E242" s="7"/>
      <c r="F242" s="7"/>
    </row>
    <row r="243" spans="2:6" s="8" customFormat="1" x14ac:dyDescent="0.2">
      <c r="B243" s="55"/>
      <c r="C243" s="7"/>
      <c r="D243" s="7"/>
      <c r="E243" s="7"/>
      <c r="F243" s="7"/>
    </row>
    <row r="244" spans="2:6" s="8" customFormat="1" x14ac:dyDescent="0.2">
      <c r="B244" s="55"/>
      <c r="C244" s="7"/>
      <c r="D244" s="7"/>
      <c r="E244" s="7"/>
      <c r="F244" s="7"/>
    </row>
    <row r="245" spans="2:6" s="8" customFormat="1" x14ac:dyDescent="0.2">
      <c r="B245" s="55"/>
      <c r="C245" s="7"/>
      <c r="D245" s="7"/>
      <c r="E245" s="7"/>
      <c r="F245" s="7"/>
    </row>
    <row r="246" spans="2:6" s="8" customFormat="1" x14ac:dyDescent="0.2">
      <c r="B246" s="55"/>
      <c r="C246" s="7"/>
      <c r="D246" s="7"/>
      <c r="E246" s="7"/>
      <c r="F246" s="7"/>
    </row>
    <row r="247" spans="2:6" s="8" customFormat="1" x14ac:dyDescent="0.2">
      <c r="B247" s="55"/>
      <c r="C247" s="7"/>
      <c r="D247" s="7"/>
      <c r="E247" s="7"/>
      <c r="F247" s="7"/>
    </row>
    <row r="248" spans="2:6" s="8" customFormat="1" x14ac:dyDescent="0.2">
      <c r="B248" s="55"/>
      <c r="C248" s="7"/>
      <c r="D248" s="7"/>
      <c r="E248" s="7"/>
      <c r="F248" s="7"/>
    </row>
    <row r="249" spans="2:6" s="8" customFormat="1" x14ac:dyDescent="0.2">
      <c r="B249" s="55"/>
      <c r="C249" s="7"/>
      <c r="D249" s="7"/>
      <c r="E249" s="7"/>
      <c r="F249" s="7"/>
    </row>
    <row r="250" spans="2:6" s="8" customFormat="1" x14ac:dyDescent="0.2">
      <c r="B250" s="55"/>
      <c r="C250" s="7"/>
      <c r="D250" s="7"/>
      <c r="E250" s="7"/>
      <c r="F250" s="7"/>
    </row>
    <row r="251" spans="2:6" s="8" customFormat="1" x14ac:dyDescent="0.2">
      <c r="B251" s="55"/>
      <c r="C251" s="7"/>
      <c r="D251" s="7"/>
      <c r="E251" s="7"/>
      <c r="F251" s="7"/>
    </row>
    <row r="252" spans="2:6" s="8" customFormat="1" x14ac:dyDescent="0.2">
      <c r="B252" s="55"/>
      <c r="C252" s="7"/>
      <c r="D252" s="7"/>
      <c r="E252" s="7"/>
      <c r="F252" s="7"/>
    </row>
    <row r="253" spans="2:6" s="8" customFormat="1" x14ac:dyDescent="0.2">
      <c r="B253" s="55"/>
      <c r="C253" s="7"/>
      <c r="D253" s="7"/>
      <c r="E253" s="7"/>
      <c r="F253" s="7"/>
    </row>
    <row r="254" spans="2:6" s="8" customFormat="1" x14ac:dyDescent="0.2">
      <c r="B254" s="55"/>
      <c r="C254" s="7"/>
      <c r="D254" s="7"/>
      <c r="E254" s="7"/>
      <c r="F254" s="7"/>
    </row>
    <row r="255" spans="2:6" s="8" customFormat="1" x14ac:dyDescent="0.2">
      <c r="B255" s="55"/>
      <c r="C255" s="7"/>
      <c r="D255" s="7"/>
      <c r="E255" s="7"/>
      <c r="F255" s="7"/>
    </row>
    <row r="256" spans="2:6" s="8" customFormat="1" x14ac:dyDescent="0.2">
      <c r="B256" s="55"/>
      <c r="C256" s="7"/>
      <c r="D256" s="7"/>
      <c r="E256" s="7"/>
      <c r="F256" s="7"/>
    </row>
    <row r="257" spans="2:6" s="8" customFormat="1" x14ac:dyDescent="0.2">
      <c r="B257" s="55"/>
      <c r="C257" s="7"/>
      <c r="D257" s="7"/>
      <c r="E257" s="7"/>
      <c r="F257" s="7"/>
    </row>
    <row r="258" spans="2:6" s="8" customFormat="1" x14ac:dyDescent="0.2">
      <c r="B258" s="55"/>
      <c r="C258" s="7"/>
      <c r="D258" s="7"/>
      <c r="E258" s="7"/>
      <c r="F258" s="7"/>
    </row>
    <row r="259" spans="2:6" s="8" customFormat="1" x14ac:dyDescent="0.2">
      <c r="B259" s="55"/>
      <c r="C259" s="7"/>
      <c r="D259" s="7"/>
      <c r="E259" s="7"/>
      <c r="F259" s="7"/>
    </row>
    <row r="260" spans="2:6" s="8" customFormat="1" x14ac:dyDescent="0.2">
      <c r="B260" s="55"/>
      <c r="C260" s="7"/>
      <c r="D260" s="7"/>
      <c r="E260" s="7"/>
      <c r="F260" s="7"/>
    </row>
    <row r="261" spans="2:6" s="8" customFormat="1" x14ac:dyDescent="0.2">
      <c r="B261" s="55"/>
      <c r="C261" s="7"/>
      <c r="D261" s="7"/>
      <c r="E261" s="7"/>
      <c r="F261" s="7"/>
    </row>
    <row r="262" spans="2:6" s="8" customFormat="1" x14ac:dyDescent="0.2">
      <c r="B262" s="55"/>
      <c r="C262" s="7"/>
      <c r="D262" s="7"/>
      <c r="E262" s="7"/>
      <c r="F262" s="7"/>
    </row>
    <row r="263" spans="2:6" s="8" customFormat="1" x14ac:dyDescent="0.2">
      <c r="B263" s="55"/>
      <c r="C263" s="7"/>
      <c r="D263" s="7"/>
      <c r="E263" s="7"/>
      <c r="F263" s="7"/>
    </row>
    <row r="264" spans="2:6" s="8" customFormat="1" x14ac:dyDescent="0.2">
      <c r="B264" s="55"/>
      <c r="C264" s="7"/>
      <c r="D264" s="7"/>
      <c r="E264" s="7"/>
      <c r="F264" s="7"/>
    </row>
    <row r="265" spans="2:6" s="8" customFormat="1" x14ac:dyDescent="0.2">
      <c r="B265" s="55"/>
      <c r="C265" s="7"/>
      <c r="D265" s="7"/>
      <c r="E265" s="7"/>
      <c r="F265" s="7"/>
    </row>
    <row r="266" spans="2:6" s="8" customFormat="1" x14ac:dyDescent="0.2">
      <c r="B266" s="55"/>
      <c r="C266" s="7"/>
      <c r="D266" s="7"/>
      <c r="E266" s="7"/>
      <c r="F266" s="7"/>
    </row>
    <row r="267" spans="2:6" s="8" customFormat="1" x14ac:dyDescent="0.2">
      <c r="B267" s="55"/>
      <c r="C267" s="7"/>
      <c r="D267" s="7"/>
      <c r="E267" s="7"/>
      <c r="F267" s="7"/>
    </row>
    <row r="268" spans="2:6" s="8" customFormat="1" x14ac:dyDescent="0.2">
      <c r="B268" s="55"/>
      <c r="C268" s="7"/>
      <c r="D268" s="7"/>
      <c r="E268" s="7"/>
      <c r="F268" s="7"/>
    </row>
    <row r="269" spans="2:6" s="8" customFormat="1" x14ac:dyDescent="0.2">
      <c r="B269" s="55"/>
      <c r="C269" s="7"/>
      <c r="D269" s="7"/>
      <c r="E269" s="7"/>
      <c r="F269" s="7"/>
    </row>
    <row r="270" spans="2:6" s="8" customFormat="1" x14ac:dyDescent="0.2">
      <c r="B270" s="55"/>
      <c r="C270" s="7"/>
      <c r="D270" s="7"/>
      <c r="E270" s="7"/>
      <c r="F270" s="7"/>
    </row>
    <row r="271" spans="2:6" s="8" customFormat="1" x14ac:dyDescent="0.2">
      <c r="B271" s="55"/>
      <c r="C271" s="7"/>
      <c r="D271" s="7"/>
      <c r="E271" s="7"/>
      <c r="F271" s="7"/>
    </row>
    <row r="272" spans="2:6" s="8" customFormat="1" x14ac:dyDescent="0.2">
      <c r="B272" s="55"/>
      <c r="C272" s="7"/>
      <c r="D272" s="7"/>
      <c r="E272" s="7"/>
      <c r="F272" s="7"/>
    </row>
    <row r="273" spans="2:6" s="8" customFormat="1" x14ac:dyDescent="0.2">
      <c r="B273" s="55"/>
      <c r="C273" s="7"/>
      <c r="D273" s="7"/>
      <c r="E273" s="7"/>
      <c r="F273" s="7"/>
    </row>
    <row r="274" spans="2:6" s="8" customFormat="1" x14ac:dyDescent="0.2">
      <c r="B274" s="55"/>
      <c r="C274" s="7"/>
      <c r="D274" s="7"/>
      <c r="E274" s="7"/>
      <c r="F274" s="7"/>
    </row>
    <row r="275" spans="2:6" s="8" customFormat="1" x14ac:dyDescent="0.2">
      <c r="B275" s="55"/>
      <c r="C275" s="7"/>
      <c r="D275" s="7"/>
      <c r="E275" s="7"/>
      <c r="F275" s="7"/>
    </row>
    <row r="276" spans="2:6" s="8" customFormat="1" x14ac:dyDescent="0.2">
      <c r="B276" s="55"/>
      <c r="C276" s="7"/>
      <c r="D276" s="7"/>
      <c r="E276" s="7"/>
      <c r="F276" s="7"/>
    </row>
    <row r="277" spans="2:6" s="8" customFormat="1" x14ac:dyDescent="0.2">
      <c r="B277" s="55"/>
      <c r="C277" s="7"/>
      <c r="D277" s="7"/>
      <c r="E277" s="7"/>
      <c r="F277" s="7"/>
    </row>
    <row r="278" spans="2:6" s="8" customFormat="1" x14ac:dyDescent="0.2">
      <c r="B278" s="55"/>
      <c r="C278" s="7"/>
      <c r="D278" s="7"/>
      <c r="E278" s="7"/>
      <c r="F278" s="7"/>
    </row>
    <row r="279" spans="2:6" s="8" customFormat="1" x14ac:dyDescent="0.2">
      <c r="B279" s="55"/>
      <c r="C279" s="7"/>
      <c r="D279" s="7"/>
      <c r="E279" s="7"/>
      <c r="F279" s="7"/>
    </row>
    <row r="280" spans="2:6" s="8" customFormat="1" x14ac:dyDescent="0.2">
      <c r="B280" s="55"/>
      <c r="C280" s="7"/>
      <c r="D280" s="7"/>
      <c r="E280" s="7"/>
      <c r="F280" s="7"/>
    </row>
  </sheetData>
  <phoneticPr fontId="3" type="noConversion"/>
  <printOptions horizontalCentered="1"/>
  <pageMargins left="0.59055118110236227" right="0.59055118110236227" top="0.59055118110236227" bottom="0.59055118110236227" header="0.19685039370078741" footer="0.19685039370078741"/>
  <pageSetup paperSize="8" scale="47" fitToHeight="0" orientation="portrait" r:id="rId1"/>
  <headerFooter alignWithMargins="0">
    <oddFooter>&amp;L&amp;"Arial,Corsivo"&amp;8&amp;F&amp;C&amp;"Garamond,Corsivo"Pubblicato il  &amp;D  &amp;T&amp;R&amp;"Arial,Corsivo"&amp;8&amp;P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Conto Economico_118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gazzi_f</dc:creator>
  <cp:lastModifiedBy>Letizia</cp:lastModifiedBy>
  <cp:lastPrinted>2019-07-15T09:58:51Z</cp:lastPrinted>
  <dcterms:created xsi:type="dcterms:W3CDTF">2008-01-18T11:05:48Z</dcterms:created>
  <dcterms:modified xsi:type="dcterms:W3CDTF">2021-12-02T09:03:34Z</dcterms:modified>
</cp:coreProperties>
</file>